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tables/table3.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tables/table4.xml" ContentType="application/vnd.openxmlformats-officedocument.spreadsheetml.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xml" ContentType="application/vnd.openxmlformats-officedocument.drawing+xml"/>
  <Override PartName="/xl/tables/table5.xml" ContentType="application/vnd.openxmlformats-officedocument.spreadsheetml.tab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5.xml" ContentType="application/vnd.openxmlformats-officedocument.drawing+xml"/>
  <Override PartName="/xl/tables/table6.xml" ContentType="application/vnd.openxmlformats-officedocument.spreadsheetml.tab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6.xml" ContentType="application/vnd.openxmlformats-officedocument.drawing+xml"/>
  <Override PartName="/xl/tables/table7.xml" ContentType="application/vnd.openxmlformats-officedocument.spreadsheetml.tab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BCS\CFS ECTA\Measures\New\Classroom\Blank Spreadsheets\"/>
    </mc:Choice>
  </mc:AlternateContent>
  <bookViews>
    <workbookView xWindow="0" yWindow="0" windowWidth="28800" windowHeight="12990"/>
  </bookViews>
  <sheets>
    <sheet name="Intro" sheetId="10" r:id="rId1"/>
    <sheet name="Summary" sheetId="7" r:id="rId2"/>
    <sheet name="A1" sheetId="1" r:id="rId3"/>
    <sheet name="A2" sheetId="2" r:id="rId4"/>
    <sheet name="A3" sheetId="3" r:id="rId5"/>
    <sheet name="A4" sheetId="4" r:id="rId6"/>
    <sheet name="A5" sheetId="5" r:id="rId7"/>
    <sheet name="A6" sheetId="9"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 i="7" l="1"/>
  <c r="K9" i="7"/>
  <c r="L9" i="7" s="1"/>
  <c r="J9" i="7"/>
  <c r="M8" i="7"/>
  <c r="K8" i="7"/>
  <c r="L8" i="7" s="1"/>
  <c r="J8" i="7"/>
  <c r="M7" i="7"/>
  <c r="K7" i="7"/>
  <c r="L7" i="7" s="1"/>
  <c r="J7" i="7"/>
  <c r="M6" i="7"/>
  <c r="K6" i="7"/>
  <c r="L6" i="7" s="1"/>
  <c r="J6" i="7"/>
  <c r="M5" i="7"/>
  <c r="K5" i="7"/>
  <c r="L5" i="7" s="1"/>
  <c r="J5" i="7"/>
  <c r="M4" i="7"/>
  <c r="K4" i="7"/>
  <c r="L4" i="7" s="1"/>
  <c r="J4" i="7"/>
  <c r="B21" i="7" l="1"/>
  <c r="B27" i="7"/>
  <c r="B26" i="7"/>
  <c r="B25" i="7"/>
  <c r="B29" i="7"/>
  <c r="B17" i="7"/>
  <c r="B19" i="7"/>
  <c r="B16" i="7"/>
  <c r="B20" i="7"/>
  <c r="B28" i="7"/>
  <c r="B18" i="7"/>
  <c r="B12" i="7"/>
  <c r="B30" i="7"/>
  <c r="B7" i="7"/>
  <c r="B11" i="7"/>
  <c r="B8" i="7"/>
  <c r="B9" i="7"/>
  <c r="B10" i="7"/>
  <c r="C14" i="7"/>
  <c r="C23" i="7"/>
  <c r="C5" i="7"/>
  <c r="C3" i="7" l="1"/>
  <c r="D14" i="7" s="1"/>
  <c r="D23" i="7" l="1"/>
  <c r="D5" i="7"/>
</calcChain>
</file>

<file path=xl/sharedStrings.xml><?xml version="1.0" encoding="utf-8"?>
<sst xmlns="http://schemas.openxmlformats.org/spreadsheetml/2006/main" count="77" uniqueCount="26">
  <si>
    <t>Session Date</t>
  </si>
  <si>
    <t>Teacher ID:</t>
  </si>
  <si>
    <t>Child ID:</t>
  </si>
  <si>
    <t>Activity:</t>
  </si>
  <si>
    <t>Overall Engagement</t>
  </si>
  <si>
    <t>Adults</t>
  </si>
  <si>
    <t>Peers</t>
  </si>
  <si>
    <t>Materials</t>
  </si>
  <si>
    <t>Complexity</t>
  </si>
  <si>
    <t>Trend by Child</t>
  </si>
  <si>
    <t>Child ID</t>
  </si>
  <si>
    <t>Slope</t>
  </si>
  <si>
    <t>Trend</t>
  </si>
  <si>
    <t># of Data Points</t>
  </si>
  <si>
    <t>STARE Summary</t>
  </si>
  <si>
    <t>Total #</t>
  </si>
  <si>
    <t>Percentage</t>
  </si>
  <si>
    <r>
      <t xml:space="preserve">Children w/ </t>
    </r>
    <r>
      <rPr>
        <sz val="11"/>
        <color theme="9"/>
        <rFont val="Calibri"/>
        <family val="2"/>
        <scheme val="minor"/>
      </rPr>
      <t>positive</t>
    </r>
    <r>
      <rPr>
        <sz val="11"/>
        <color theme="1"/>
        <rFont val="Calibri"/>
        <family val="2"/>
        <scheme val="minor"/>
      </rPr>
      <t xml:space="preserve"> trend in overall engagement w/ 5 or more data points:</t>
    </r>
  </si>
  <si>
    <r>
      <t xml:space="preserve">Children w/ </t>
    </r>
    <r>
      <rPr>
        <sz val="11"/>
        <color rgb="FFFF0000"/>
        <rFont val="Calibri"/>
        <family val="2"/>
        <scheme val="minor"/>
      </rPr>
      <t>negative</t>
    </r>
    <r>
      <rPr>
        <sz val="11"/>
        <color theme="1"/>
        <rFont val="Calibri"/>
        <family val="2"/>
        <scheme val="minor"/>
      </rPr>
      <t xml:space="preserve"> trend in overall engagement w/ 5 or more data points:</t>
    </r>
  </si>
  <si>
    <r>
      <t xml:space="preserve">Children w/ </t>
    </r>
    <r>
      <rPr>
        <sz val="11"/>
        <color rgb="FF0070C0"/>
        <rFont val="Calibri"/>
        <family val="2"/>
        <scheme val="minor"/>
      </rPr>
      <t xml:space="preserve">no change </t>
    </r>
    <r>
      <rPr>
        <sz val="11"/>
        <color theme="1"/>
        <rFont val="Calibri"/>
        <family val="2"/>
        <scheme val="minor"/>
      </rPr>
      <t>in engagement w/ 5 or more data points:</t>
    </r>
  </si>
  <si>
    <t>Total # of Children w/ 5 or more data points:</t>
  </si>
  <si>
    <t>Child IDs:</t>
  </si>
  <si>
    <t xml:space="preserve"> </t>
  </si>
  <si>
    <r>
      <t xml:space="preserve">The Scale for Teachers’ Assessment of Routines Engagement (McWilliam, 2000) is a tool that may be used to quickly evaluate a child’s engagement in classroom activities. It provides information on who the child was engaged with and the complexity or quality of engagement. In Reaching Potentials through Recommended Practices (RP²), the focus of using DEC Recommended Practices (RP) is to influence child engagement in learning opportunities so that desired child outcomes are achieved. STARE offers teachers a way to examine child engagement over time and in response to planned interventions and supports (i.e., use of RPs).
We recommend that STARE is used in the following manner:
Coaching Teachers to use RP
 1. When teachers are receiving coaching on the implementation of RPs, the use of the STARE by the coach and teacher can be helpful.  Both the coach and teacher can complete the STARE on a focus child (i.e., child who needs engagement supports) within a target activity. Reflection on the observation and comparison of scores can support action planning for strategies to use with the focus child and provide progress monitoring data related to child response to the strategies used to promote engagement.
2. If coaching is occurring with frequency and the teacher is in the early stages of learning how to use RPs and the STARE, we recommend that coaches chart the STARE data they collect on the spreadsheet. This will allow for an examination of the child’s progress and provide data for reflection, feedback, and action planning.  In addition, it will help guide teachers in their understanding of how to use the STARE and evaluate engagement.
Teacher use of STARE for progress monitoring
1. As teachers become more proficient in their use of RPs and STARE, they might consider routinely using the STARE for children who are struggling with engagement.  STARE is easy to complete and the spreadsheet will automatically display a trend line for the teacher. 
2. The teacher might identify a child who needs additional support, use the STARE to understand patterns of engagement (i.e., charting data on the spreadsheet), and then design an intervention or additional supports using RPs.  The teacher would continue to use STARE for progress monitoring and collect data until the child is responding consistently and at the desired level of engagement.
McWilliam, R.A. (2000). </t>
    </r>
    <r>
      <rPr>
        <i/>
        <sz val="11"/>
        <color theme="1"/>
        <rFont val="Calibri"/>
        <family val="2"/>
        <scheme val="minor"/>
      </rPr>
      <t>Scale for Teachers’ Assessment of Routines Engagement (STARE).</t>
    </r>
    <r>
      <rPr>
        <sz val="11"/>
        <color theme="1"/>
        <rFont val="Calibri"/>
        <family val="2"/>
        <scheme val="minor"/>
      </rPr>
      <t xml:space="preserve"> Chapel Hill:  Frank Porter Graham Child Development Center, University of North Carolina at Chapel Hill.
</t>
    </r>
  </si>
  <si>
    <t>STARE</t>
  </si>
  <si>
    <t>Video Tutorial: http://usf.adobeconnect.com/peu2bunz7evu/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</si>
</sst>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u/>
      <sz val="11"/>
      <color theme="10"/>
      <name val="Calibri"/>
      <family val="2"/>
      <scheme val="minor"/>
    </font>
    <font>
      <sz val="11"/>
      <color theme="9"/>
      <name val="Calibri"/>
      <family val="2"/>
      <scheme val="minor"/>
    </font>
    <font>
      <sz val="11"/>
      <color rgb="FF0070C0"/>
      <name val="Calibri"/>
      <family val="2"/>
      <scheme val="minor"/>
    </font>
    <font>
      <b/>
      <sz val="14"/>
      <color theme="1"/>
      <name val="Calibri"/>
      <family val="2"/>
      <scheme val="minor"/>
    </font>
    <font>
      <i/>
      <sz val="11"/>
      <color theme="1"/>
      <name val="Calibri"/>
      <family val="2"/>
      <scheme val="minor"/>
    </font>
    <font>
      <b/>
      <sz val="16"/>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theme="4" tint="0.59999389629810485"/>
        <bgColor indexed="65"/>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s>
  <cellStyleXfs count="6">
    <xf numFmtId="0" fontId="0" fillId="0" borderId="0"/>
    <xf numFmtId="9" fontId="1" fillId="0" borderId="0" applyFont="0" applyFill="0" applyBorder="0" applyAlignment="0" applyProtection="0"/>
    <xf numFmtId="0" fontId="5" fillId="5" borderId="0" applyNumberFormat="0" applyBorder="0" applyAlignment="0" applyProtection="0"/>
    <xf numFmtId="0" fontId="6" fillId="6" borderId="0" applyNumberFormat="0" applyBorder="0" applyAlignment="0" applyProtection="0"/>
    <xf numFmtId="0" fontId="1" fillId="7" borderId="0" applyNumberFormat="0" applyBorder="0" applyAlignment="0" applyProtection="0"/>
    <xf numFmtId="0" fontId="7" fillId="0" borderId="0" applyNumberFormat="0" applyFill="0" applyBorder="0" applyAlignment="0" applyProtection="0"/>
  </cellStyleXfs>
  <cellXfs count="36">
    <xf numFmtId="0" fontId="0" fillId="0" borderId="0" xfId="0"/>
    <xf numFmtId="0" fontId="0" fillId="2" borderId="1" xfId="0" applyFill="1" applyBorder="1"/>
    <xf numFmtId="0" fontId="0" fillId="2" borderId="2" xfId="0" applyFill="1" applyBorder="1"/>
    <xf numFmtId="14" fontId="0" fillId="0" borderId="0" xfId="0" applyNumberFormat="1"/>
    <xf numFmtId="14" fontId="0" fillId="0" borderId="0" xfId="0" applyNumberFormat="1" applyAlignment="1">
      <alignment horizontal="left"/>
    </xf>
    <xf numFmtId="0" fontId="0" fillId="0" borderId="0" xfId="0" applyAlignment="1">
      <alignment horizontal="center"/>
    </xf>
    <xf numFmtId="0" fontId="2" fillId="0" borderId="0" xfId="0" applyFont="1" applyAlignment="1">
      <alignment horizontal="center"/>
    </xf>
    <xf numFmtId="0" fontId="4" fillId="0" borderId="0" xfId="0" applyFont="1"/>
    <xf numFmtId="0" fontId="4" fillId="0" borderId="0" xfId="0" applyFont="1" applyAlignment="1">
      <alignment horizontal="center"/>
    </xf>
    <xf numFmtId="1" fontId="4" fillId="0" borderId="0" xfId="0" applyNumberFormat="1" applyFont="1" applyAlignment="1">
      <alignment horizontal="center"/>
    </xf>
    <xf numFmtId="164" fontId="0" fillId="0" borderId="0" xfId="0" applyNumberFormat="1" applyAlignment="1">
      <alignment horizontal="left"/>
    </xf>
    <xf numFmtId="0" fontId="0" fillId="0" borderId="4" xfId="0" applyBorder="1"/>
    <xf numFmtId="0" fontId="0" fillId="0" borderId="0" xfId="0" applyBorder="1" applyAlignment="1">
      <alignment horizontal="center"/>
    </xf>
    <xf numFmtId="9" fontId="0" fillId="0" borderId="5" xfId="1" applyFont="1" applyBorder="1" applyAlignment="1">
      <alignment horizontal="center"/>
    </xf>
    <xf numFmtId="0" fontId="0" fillId="0" borderId="7" xfId="0" applyBorder="1"/>
    <xf numFmtId="0" fontId="0" fillId="0" borderId="0" xfId="0" applyBorder="1"/>
    <xf numFmtId="0" fontId="3" fillId="3" borderId="9" xfId="0" applyFont="1" applyFill="1" applyBorder="1" applyAlignment="1">
      <alignment horizontal="center"/>
    </xf>
    <xf numFmtId="0" fontId="0" fillId="0" borderId="10" xfId="0" applyBorder="1" applyAlignment="1">
      <alignment horizontal="center"/>
    </xf>
    <xf numFmtId="0" fontId="0" fillId="0" borderId="5" xfId="0" applyBorder="1"/>
    <xf numFmtId="0" fontId="0" fillId="3" borderId="11" xfId="0" applyFill="1" applyBorder="1"/>
    <xf numFmtId="0" fontId="3" fillId="3" borderId="12" xfId="0" applyFont="1" applyFill="1" applyBorder="1" applyAlignment="1">
      <alignment horizontal="center"/>
    </xf>
    <xf numFmtId="9" fontId="0" fillId="0" borderId="13" xfId="1" applyFont="1" applyBorder="1" applyAlignment="1">
      <alignment horizontal="center"/>
    </xf>
    <xf numFmtId="0" fontId="5" fillId="5" borderId="11" xfId="2" applyBorder="1" applyAlignment="1">
      <alignment horizontal="center"/>
    </xf>
    <xf numFmtId="0" fontId="0" fillId="0" borderId="1" xfId="0" applyBorder="1"/>
    <xf numFmtId="0" fontId="6" fillId="6" borderId="11" xfId="3" applyBorder="1" applyAlignment="1">
      <alignment horizontal="center"/>
    </xf>
    <xf numFmtId="0" fontId="0" fillId="0" borderId="5" xfId="0" applyBorder="1" applyAlignment="1">
      <alignment horizontal="center"/>
    </xf>
    <xf numFmtId="0" fontId="0" fillId="7" borderId="11" xfId="4" applyFont="1" applyBorder="1" applyAlignment="1">
      <alignment horizontal="center"/>
    </xf>
    <xf numFmtId="0" fontId="7" fillId="0" borderId="4" xfId="5" applyBorder="1" applyAlignment="1" applyProtection="1">
      <alignment horizontal="center"/>
      <protection locked="0"/>
    </xf>
    <xf numFmtId="0" fontId="7" fillId="0" borderId="6" xfId="5" applyBorder="1" applyAlignment="1" applyProtection="1">
      <alignment horizontal="center"/>
      <protection locked="0"/>
    </xf>
    <xf numFmtId="0" fontId="0" fillId="0" borderId="0" xfId="0" applyAlignment="1">
      <alignment horizontal="left" vertical="center" wrapText="1"/>
    </xf>
    <xf numFmtId="0" fontId="3" fillId="4" borderId="0" xfId="0" applyFont="1" applyFill="1" applyAlignment="1">
      <alignment horizontal="center"/>
    </xf>
    <xf numFmtId="0" fontId="10" fillId="4" borderId="8" xfId="0" applyFont="1" applyFill="1" applyBorder="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0" fillId="0" borderId="0" xfId="0" applyAlignment="1">
      <alignment horizontal="center"/>
    </xf>
    <xf numFmtId="0" fontId="12" fillId="0" borderId="0" xfId="0" applyFont="1" applyAlignment="1">
      <alignment horizontal="center"/>
    </xf>
  </cellXfs>
  <cellStyles count="6">
    <cellStyle name="40% - Accent1" xfId="4" builtinId="31"/>
    <cellStyle name="Bad" xfId="3" builtinId="27"/>
    <cellStyle name="Good" xfId="2" builtinId="26"/>
    <cellStyle name="Hyperlink" xfId="5" builtinId="8"/>
    <cellStyle name="Normal" xfId="0" builtinId="0"/>
    <cellStyle name="Percent" xfId="1" builtinId="5"/>
  </cellStyles>
  <dxfs count="42">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m/d/yy;@"/>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m/d/yy;@"/>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m/d/yy;@"/>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m/d/yy;@"/>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m/d/yy;@"/>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m/d/yy;@"/>
      <alignment horizontal="left" vertical="bottom" textRotation="0" wrapText="0" indent="0" justifyLastLine="0" shrinkToFit="0" readingOrder="0"/>
    </dxf>
    <dxf>
      <font>
        <strike val="0"/>
        <outline val="0"/>
        <shadow val="0"/>
        <u val="none"/>
        <vertAlign val="baseline"/>
        <sz val="11"/>
        <color auto="1"/>
        <name val="Calibri"/>
        <scheme val="minor"/>
      </font>
      <numFmt numFmtId="1" formatCode="0"/>
      <alignment horizontal="center" vertical="bottom" textRotation="0" wrapText="0" indent="0" justifyLastLine="0" shrinkToFit="0" readingOrder="0"/>
    </dxf>
    <dxf>
      <font>
        <strike val="0"/>
        <outline val="0"/>
        <shadow val="0"/>
        <u val="none"/>
        <vertAlign val="baseline"/>
        <sz val="11"/>
        <color auto="1"/>
        <name val="Calibri"/>
        <scheme val="minor"/>
      </font>
      <alignment horizontal="center" vertical="bottom" textRotation="0" wrapText="0" indent="0" justifyLastLine="0" shrinkToFit="0" readingOrder="0"/>
    </dxf>
    <dxf>
      <font>
        <strike val="0"/>
        <outline val="0"/>
        <shadow val="0"/>
        <u val="none"/>
        <vertAlign val="baseline"/>
        <sz val="11"/>
        <color auto="1"/>
        <name val="Calibri"/>
        <scheme val="minor"/>
      </font>
      <alignment horizontal="center" vertical="bottom" textRotation="0" wrapText="0" indent="0" justifyLastLine="0" shrinkToFit="0" readingOrder="0"/>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s>
  <tableStyles count="0" defaultTableStyle="TableStyleMedium2" defaultPivotStyle="PivotStyleLight16"/>
  <colors>
    <mruColors>
      <color rgb="FFDDBE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Adults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'A1'!$A$6</c:f>
              <c:numCache>
                <c:formatCode>m/d/yy;@</c:formatCode>
                <c:ptCount val="1"/>
              </c:numCache>
            </c:numRef>
          </c:cat>
          <c:val>
            <c:numRef>
              <c:f>'A1'!$C$6</c:f>
              <c:numCache>
                <c:formatCode>General</c:formatCode>
                <c:ptCount val="1"/>
              </c:numCache>
            </c:numRef>
          </c:val>
          <c:smooth val="0"/>
          <c:extLst>
            <c:ext xmlns:c16="http://schemas.microsoft.com/office/drawing/2014/chart" uri="{C3380CC4-5D6E-409C-BE32-E72D297353CC}">
              <c16:uniqueId val="{00000000-1CA0-417B-B9C3-BAB1EE2979F1}"/>
            </c:ext>
          </c:extLst>
        </c:ser>
        <c:dLbls>
          <c:showLegendKey val="0"/>
          <c:showVal val="0"/>
          <c:showCatName val="0"/>
          <c:showSerName val="0"/>
          <c:showPercent val="0"/>
          <c:showBubbleSize val="0"/>
        </c:dLbls>
        <c:marker val="1"/>
        <c:smooth val="0"/>
        <c:axId val="211171944"/>
        <c:axId val="211171552"/>
      </c:lineChart>
      <c:catAx>
        <c:axId val="211171944"/>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71552"/>
        <c:crosses val="autoZero"/>
        <c:auto val="0"/>
        <c:lblAlgn val="ctr"/>
        <c:lblOffset val="100"/>
        <c:noMultiLvlLbl val="0"/>
      </c:catAx>
      <c:valAx>
        <c:axId val="211171552"/>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7194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Complexity</a:t>
            </a:r>
            <a:r>
              <a:rPr lang="en-US" baseline="0"/>
              <a:t> of Activity</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'A2'!$A$6</c:f>
              <c:numCache>
                <c:formatCode>m/d/yy;@</c:formatCode>
                <c:ptCount val="1"/>
              </c:numCache>
            </c:numRef>
          </c:cat>
          <c:val>
            <c:numRef>
              <c:f>'A2'!$F$6</c:f>
              <c:numCache>
                <c:formatCode>General</c:formatCode>
                <c:ptCount val="1"/>
              </c:numCache>
            </c:numRef>
          </c:val>
          <c:smooth val="0"/>
          <c:extLst>
            <c:ext xmlns:c16="http://schemas.microsoft.com/office/drawing/2014/chart" uri="{C3380CC4-5D6E-409C-BE32-E72D297353CC}">
              <c16:uniqueId val="{00000000-09F7-4CD8-95DB-71FDC75E43C9}"/>
            </c:ext>
          </c:extLst>
        </c:ser>
        <c:dLbls>
          <c:showLegendKey val="0"/>
          <c:showVal val="0"/>
          <c:showCatName val="0"/>
          <c:showSerName val="0"/>
          <c:showPercent val="0"/>
          <c:showBubbleSize val="0"/>
        </c:dLbls>
        <c:marker val="1"/>
        <c:smooth val="0"/>
        <c:axId val="511454848"/>
        <c:axId val="511455240"/>
      </c:lineChart>
      <c:catAx>
        <c:axId val="511454848"/>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1455240"/>
        <c:crosses val="autoZero"/>
        <c:auto val="0"/>
        <c:lblAlgn val="ctr"/>
        <c:lblOffset val="100"/>
        <c:noMultiLvlLbl val="0"/>
      </c:catAx>
      <c:valAx>
        <c:axId val="511455240"/>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145484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Overall Engagement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cat>
            <c:numRef>
              <c:f>'A3'!$A$6</c:f>
              <c:numCache>
                <c:formatCode>m/d/yy;@</c:formatCode>
                <c:ptCount val="1"/>
              </c:numCache>
            </c:numRef>
          </c:cat>
          <c:val>
            <c:numRef>
              <c:f>'A3'!$B$6</c:f>
              <c:numCache>
                <c:formatCode>General</c:formatCode>
                <c:ptCount val="1"/>
              </c:numCache>
            </c:numRef>
          </c:val>
          <c:smooth val="0"/>
          <c:extLst>
            <c:ext xmlns:c16="http://schemas.microsoft.com/office/drawing/2014/chart" uri="{C3380CC4-5D6E-409C-BE32-E72D297353CC}">
              <c16:uniqueId val="{00000000-4B42-4B38-A155-5A439D8F8420}"/>
            </c:ext>
          </c:extLst>
        </c:ser>
        <c:dLbls>
          <c:showLegendKey val="0"/>
          <c:showVal val="0"/>
          <c:showCatName val="0"/>
          <c:showSerName val="0"/>
          <c:showPercent val="0"/>
          <c:showBubbleSize val="0"/>
        </c:dLbls>
        <c:marker val="1"/>
        <c:smooth val="0"/>
        <c:axId val="241637400"/>
        <c:axId val="248547520"/>
      </c:lineChart>
      <c:catAx>
        <c:axId val="241637400"/>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547520"/>
        <c:crosses val="autoZero"/>
        <c:auto val="0"/>
        <c:lblAlgn val="ctr"/>
        <c:lblOffset val="100"/>
        <c:noMultiLvlLbl val="0"/>
      </c:catAx>
      <c:valAx>
        <c:axId val="248547520"/>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63740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Adults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'A3'!$A$6</c:f>
              <c:numCache>
                <c:formatCode>m/d/yy;@</c:formatCode>
                <c:ptCount val="1"/>
              </c:numCache>
            </c:numRef>
          </c:cat>
          <c:val>
            <c:numRef>
              <c:f>'A3'!$C$6</c:f>
              <c:numCache>
                <c:formatCode>General</c:formatCode>
                <c:ptCount val="1"/>
              </c:numCache>
            </c:numRef>
          </c:val>
          <c:smooth val="0"/>
          <c:extLst>
            <c:ext xmlns:c16="http://schemas.microsoft.com/office/drawing/2014/chart" uri="{C3380CC4-5D6E-409C-BE32-E72D297353CC}">
              <c16:uniqueId val="{00000000-C8E3-4F1C-A90F-8F934CB775E0}"/>
            </c:ext>
          </c:extLst>
        </c:ser>
        <c:dLbls>
          <c:showLegendKey val="0"/>
          <c:showVal val="0"/>
          <c:showCatName val="0"/>
          <c:showSerName val="0"/>
          <c:showPercent val="0"/>
          <c:showBubbleSize val="0"/>
        </c:dLbls>
        <c:marker val="1"/>
        <c:smooth val="0"/>
        <c:axId val="513877120"/>
        <c:axId val="248548304"/>
      </c:lineChart>
      <c:catAx>
        <c:axId val="513877120"/>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548304"/>
        <c:crosses val="autoZero"/>
        <c:auto val="0"/>
        <c:lblAlgn val="ctr"/>
        <c:lblOffset val="100"/>
        <c:noMultiLvlLbl val="0"/>
      </c:catAx>
      <c:valAx>
        <c:axId val="248548304"/>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87712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Peers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'A3'!$A$6</c:f>
              <c:numCache>
                <c:formatCode>m/d/yy;@</c:formatCode>
                <c:ptCount val="1"/>
              </c:numCache>
            </c:numRef>
          </c:cat>
          <c:val>
            <c:numRef>
              <c:f>'A3'!$D$6</c:f>
              <c:numCache>
                <c:formatCode>General</c:formatCode>
                <c:ptCount val="1"/>
              </c:numCache>
            </c:numRef>
          </c:val>
          <c:smooth val="0"/>
          <c:extLst>
            <c:ext xmlns:c16="http://schemas.microsoft.com/office/drawing/2014/chart" uri="{C3380CC4-5D6E-409C-BE32-E72D297353CC}">
              <c16:uniqueId val="{00000000-6F5D-44EA-A9A9-98C781FBF06C}"/>
            </c:ext>
          </c:extLst>
        </c:ser>
        <c:dLbls>
          <c:showLegendKey val="0"/>
          <c:showVal val="0"/>
          <c:showCatName val="0"/>
          <c:showSerName val="0"/>
          <c:showPercent val="0"/>
          <c:showBubbleSize val="0"/>
        </c:dLbls>
        <c:marker val="1"/>
        <c:smooth val="0"/>
        <c:axId val="248549088"/>
        <c:axId val="248549480"/>
      </c:lineChart>
      <c:catAx>
        <c:axId val="248549088"/>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549480"/>
        <c:crosses val="autoZero"/>
        <c:auto val="0"/>
        <c:lblAlgn val="ctr"/>
        <c:lblOffset val="100"/>
        <c:noMultiLvlLbl val="0"/>
      </c:catAx>
      <c:valAx>
        <c:axId val="248549480"/>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54908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Materials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'A3'!$A$6</c:f>
              <c:numCache>
                <c:formatCode>m/d/yy;@</c:formatCode>
                <c:ptCount val="1"/>
              </c:numCache>
            </c:numRef>
          </c:cat>
          <c:val>
            <c:numRef>
              <c:f>'A3'!$E$6</c:f>
              <c:numCache>
                <c:formatCode>General</c:formatCode>
                <c:ptCount val="1"/>
              </c:numCache>
            </c:numRef>
          </c:val>
          <c:smooth val="0"/>
          <c:extLst>
            <c:ext xmlns:c16="http://schemas.microsoft.com/office/drawing/2014/chart" uri="{C3380CC4-5D6E-409C-BE32-E72D297353CC}">
              <c16:uniqueId val="{00000000-15ED-4CAB-A57D-9BBC870E2848}"/>
            </c:ext>
          </c:extLst>
        </c:ser>
        <c:dLbls>
          <c:showLegendKey val="0"/>
          <c:showVal val="0"/>
          <c:showCatName val="0"/>
          <c:showSerName val="0"/>
          <c:showPercent val="0"/>
          <c:showBubbleSize val="0"/>
        </c:dLbls>
        <c:marker val="1"/>
        <c:smooth val="0"/>
        <c:axId val="248550264"/>
        <c:axId val="248550656"/>
      </c:lineChart>
      <c:catAx>
        <c:axId val="248550264"/>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550656"/>
        <c:crosses val="autoZero"/>
        <c:auto val="0"/>
        <c:lblAlgn val="ctr"/>
        <c:lblOffset val="100"/>
        <c:noMultiLvlLbl val="0"/>
      </c:catAx>
      <c:valAx>
        <c:axId val="248550656"/>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5502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Complexity</a:t>
            </a:r>
            <a:r>
              <a:rPr lang="en-US" baseline="0"/>
              <a:t> of Activity</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'A3'!$A$6</c:f>
              <c:numCache>
                <c:formatCode>m/d/yy;@</c:formatCode>
                <c:ptCount val="1"/>
              </c:numCache>
            </c:numRef>
          </c:cat>
          <c:val>
            <c:numRef>
              <c:f>'A3'!$F$6</c:f>
              <c:numCache>
                <c:formatCode>General</c:formatCode>
                <c:ptCount val="1"/>
              </c:numCache>
            </c:numRef>
          </c:val>
          <c:smooth val="0"/>
          <c:extLst>
            <c:ext xmlns:c16="http://schemas.microsoft.com/office/drawing/2014/chart" uri="{C3380CC4-5D6E-409C-BE32-E72D297353CC}">
              <c16:uniqueId val="{00000000-2A5E-4A18-AD58-597DE292E639}"/>
            </c:ext>
          </c:extLst>
        </c:ser>
        <c:dLbls>
          <c:showLegendKey val="0"/>
          <c:showVal val="0"/>
          <c:showCatName val="0"/>
          <c:showSerName val="0"/>
          <c:showPercent val="0"/>
          <c:showBubbleSize val="0"/>
        </c:dLbls>
        <c:marker val="1"/>
        <c:smooth val="0"/>
        <c:axId val="244577408"/>
        <c:axId val="244577800"/>
      </c:lineChart>
      <c:catAx>
        <c:axId val="244577408"/>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577800"/>
        <c:crosses val="autoZero"/>
        <c:auto val="0"/>
        <c:lblAlgn val="ctr"/>
        <c:lblOffset val="100"/>
        <c:noMultiLvlLbl val="0"/>
      </c:catAx>
      <c:valAx>
        <c:axId val="244577800"/>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57740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Overall Engagement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cat>
            <c:numRef>
              <c:f>'A4'!$A$6</c:f>
              <c:numCache>
                <c:formatCode>m/d/yy;@</c:formatCode>
                <c:ptCount val="1"/>
              </c:numCache>
            </c:numRef>
          </c:cat>
          <c:val>
            <c:numRef>
              <c:f>'A4'!$B$6</c:f>
              <c:numCache>
                <c:formatCode>General</c:formatCode>
                <c:ptCount val="1"/>
              </c:numCache>
            </c:numRef>
          </c:val>
          <c:smooth val="0"/>
          <c:extLst>
            <c:ext xmlns:c16="http://schemas.microsoft.com/office/drawing/2014/chart" uri="{C3380CC4-5D6E-409C-BE32-E72D297353CC}">
              <c16:uniqueId val="{00000000-3AEB-4A7E-B9CA-42C813259D38}"/>
            </c:ext>
          </c:extLst>
        </c:ser>
        <c:dLbls>
          <c:showLegendKey val="0"/>
          <c:showVal val="0"/>
          <c:showCatName val="0"/>
          <c:showSerName val="0"/>
          <c:showPercent val="0"/>
          <c:showBubbleSize val="0"/>
        </c:dLbls>
        <c:marker val="1"/>
        <c:smooth val="0"/>
        <c:axId val="244578584"/>
        <c:axId val="244578976"/>
      </c:lineChart>
      <c:catAx>
        <c:axId val="244578584"/>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578976"/>
        <c:crosses val="autoZero"/>
        <c:auto val="0"/>
        <c:lblAlgn val="ctr"/>
        <c:lblOffset val="100"/>
        <c:noMultiLvlLbl val="0"/>
      </c:catAx>
      <c:valAx>
        <c:axId val="244578976"/>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57858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a:t>
            </a:r>
            <a:r>
              <a:rPr lang="en-US" baseline="0"/>
              <a:t> Adults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'A4'!$A$6</c:f>
              <c:numCache>
                <c:formatCode>m/d/yy;@</c:formatCode>
                <c:ptCount val="1"/>
              </c:numCache>
            </c:numRef>
          </c:cat>
          <c:val>
            <c:numRef>
              <c:f>'A4'!$C$6</c:f>
              <c:numCache>
                <c:formatCode>General</c:formatCode>
                <c:ptCount val="1"/>
              </c:numCache>
            </c:numRef>
          </c:val>
          <c:smooth val="0"/>
          <c:extLst>
            <c:ext xmlns:c16="http://schemas.microsoft.com/office/drawing/2014/chart" uri="{C3380CC4-5D6E-409C-BE32-E72D297353CC}">
              <c16:uniqueId val="{00000000-87F1-47CC-A21D-1B0DF6C8D7F2}"/>
            </c:ext>
          </c:extLst>
        </c:ser>
        <c:dLbls>
          <c:showLegendKey val="0"/>
          <c:showVal val="0"/>
          <c:showCatName val="0"/>
          <c:showSerName val="0"/>
          <c:showPercent val="0"/>
          <c:showBubbleSize val="0"/>
        </c:dLbls>
        <c:marker val="1"/>
        <c:smooth val="0"/>
        <c:axId val="244579760"/>
        <c:axId val="244580152"/>
      </c:lineChart>
      <c:catAx>
        <c:axId val="244579760"/>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580152"/>
        <c:crosses val="autoZero"/>
        <c:auto val="0"/>
        <c:lblAlgn val="ctr"/>
        <c:lblOffset val="100"/>
        <c:noMultiLvlLbl val="0"/>
      </c:catAx>
      <c:valAx>
        <c:axId val="244580152"/>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57976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Peers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'A4'!$A$6</c:f>
              <c:numCache>
                <c:formatCode>m/d/yy;@</c:formatCode>
                <c:ptCount val="1"/>
              </c:numCache>
            </c:numRef>
          </c:cat>
          <c:val>
            <c:numRef>
              <c:f>'A4'!$D$6</c:f>
              <c:numCache>
                <c:formatCode>General</c:formatCode>
                <c:ptCount val="1"/>
              </c:numCache>
            </c:numRef>
          </c:val>
          <c:smooth val="0"/>
          <c:extLst>
            <c:ext xmlns:c16="http://schemas.microsoft.com/office/drawing/2014/chart" uri="{C3380CC4-5D6E-409C-BE32-E72D297353CC}">
              <c16:uniqueId val="{00000000-1CF3-41B0-A0C4-B31B4FBEA1DF}"/>
            </c:ext>
          </c:extLst>
        </c:ser>
        <c:dLbls>
          <c:showLegendKey val="0"/>
          <c:showVal val="0"/>
          <c:showCatName val="0"/>
          <c:showSerName val="0"/>
          <c:showPercent val="0"/>
          <c:showBubbleSize val="0"/>
        </c:dLbls>
        <c:marker val="1"/>
        <c:smooth val="0"/>
        <c:axId val="244580936"/>
        <c:axId val="247646976"/>
      </c:lineChart>
      <c:catAx>
        <c:axId val="244580936"/>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46976"/>
        <c:crosses val="autoZero"/>
        <c:auto val="0"/>
        <c:lblAlgn val="ctr"/>
        <c:lblOffset val="100"/>
        <c:noMultiLvlLbl val="0"/>
      </c:catAx>
      <c:valAx>
        <c:axId val="247646976"/>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58093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Materials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'A4'!$A$6</c:f>
              <c:numCache>
                <c:formatCode>m/d/yy;@</c:formatCode>
                <c:ptCount val="1"/>
              </c:numCache>
            </c:numRef>
          </c:cat>
          <c:val>
            <c:numRef>
              <c:f>'A4'!$E$6</c:f>
              <c:numCache>
                <c:formatCode>General</c:formatCode>
                <c:ptCount val="1"/>
              </c:numCache>
            </c:numRef>
          </c:val>
          <c:smooth val="0"/>
          <c:extLst>
            <c:ext xmlns:c16="http://schemas.microsoft.com/office/drawing/2014/chart" uri="{C3380CC4-5D6E-409C-BE32-E72D297353CC}">
              <c16:uniqueId val="{00000000-4AF7-4729-A54C-7170D0CE9A8B}"/>
            </c:ext>
          </c:extLst>
        </c:ser>
        <c:dLbls>
          <c:showLegendKey val="0"/>
          <c:showVal val="0"/>
          <c:showCatName val="0"/>
          <c:showSerName val="0"/>
          <c:showPercent val="0"/>
          <c:showBubbleSize val="0"/>
        </c:dLbls>
        <c:marker val="1"/>
        <c:smooth val="0"/>
        <c:axId val="247647760"/>
        <c:axId val="247648152"/>
      </c:lineChart>
      <c:catAx>
        <c:axId val="247647760"/>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48152"/>
        <c:crosses val="autoZero"/>
        <c:auto val="0"/>
        <c:lblAlgn val="ctr"/>
        <c:lblOffset val="100"/>
        <c:noMultiLvlLbl val="0"/>
      </c:catAx>
      <c:valAx>
        <c:axId val="247648152"/>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4776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Peers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'A1'!$A$6</c:f>
              <c:numCache>
                <c:formatCode>m/d/yy;@</c:formatCode>
                <c:ptCount val="1"/>
              </c:numCache>
            </c:numRef>
          </c:cat>
          <c:val>
            <c:numRef>
              <c:f>'A1'!$D$6</c:f>
              <c:numCache>
                <c:formatCode>General</c:formatCode>
                <c:ptCount val="1"/>
              </c:numCache>
            </c:numRef>
          </c:val>
          <c:smooth val="0"/>
          <c:extLst>
            <c:ext xmlns:c16="http://schemas.microsoft.com/office/drawing/2014/chart" uri="{C3380CC4-5D6E-409C-BE32-E72D297353CC}">
              <c16:uniqueId val="{00000000-C902-4EBE-BAC5-883AA14AD039}"/>
            </c:ext>
          </c:extLst>
        </c:ser>
        <c:dLbls>
          <c:showLegendKey val="0"/>
          <c:showVal val="0"/>
          <c:showCatName val="0"/>
          <c:showSerName val="0"/>
          <c:showPercent val="0"/>
          <c:showBubbleSize val="0"/>
        </c:dLbls>
        <c:marker val="1"/>
        <c:smooth val="0"/>
        <c:axId val="211170768"/>
        <c:axId val="241640928"/>
      </c:lineChart>
      <c:catAx>
        <c:axId val="211170768"/>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640928"/>
        <c:crosses val="autoZero"/>
        <c:auto val="0"/>
        <c:lblAlgn val="ctr"/>
        <c:lblOffset val="100"/>
        <c:noMultiLvlLbl val="0"/>
      </c:catAx>
      <c:valAx>
        <c:axId val="241640928"/>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7076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Complexity</a:t>
            </a:r>
            <a:r>
              <a:rPr lang="en-US" baseline="0"/>
              <a:t> of Activity</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'A4'!$A$6</c:f>
              <c:numCache>
                <c:formatCode>m/d/yy;@</c:formatCode>
                <c:ptCount val="1"/>
              </c:numCache>
            </c:numRef>
          </c:cat>
          <c:val>
            <c:numRef>
              <c:f>'A4'!$F$6</c:f>
              <c:numCache>
                <c:formatCode>General</c:formatCode>
                <c:ptCount val="1"/>
              </c:numCache>
            </c:numRef>
          </c:val>
          <c:smooth val="0"/>
          <c:extLst>
            <c:ext xmlns:c16="http://schemas.microsoft.com/office/drawing/2014/chart" uri="{C3380CC4-5D6E-409C-BE32-E72D297353CC}">
              <c16:uniqueId val="{00000000-D979-45C5-81B5-637A15E8A0AF}"/>
            </c:ext>
          </c:extLst>
        </c:ser>
        <c:dLbls>
          <c:showLegendKey val="0"/>
          <c:showVal val="0"/>
          <c:showCatName val="0"/>
          <c:showSerName val="0"/>
          <c:showPercent val="0"/>
          <c:showBubbleSize val="0"/>
        </c:dLbls>
        <c:marker val="1"/>
        <c:smooth val="0"/>
        <c:axId val="247648936"/>
        <c:axId val="247649328"/>
      </c:lineChart>
      <c:catAx>
        <c:axId val="247648936"/>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49328"/>
        <c:crosses val="autoZero"/>
        <c:auto val="0"/>
        <c:lblAlgn val="ctr"/>
        <c:lblOffset val="100"/>
        <c:noMultiLvlLbl val="0"/>
      </c:catAx>
      <c:valAx>
        <c:axId val="247649328"/>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4893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Overall Engagement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cat>
            <c:numRef>
              <c:f>'A5'!$A$6</c:f>
              <c:numCache>
                <c:formatCode>m/d/yy;@</c:formatCode>
                <c:ptCount val="1"/>
              </c:numCache>
            </c:numRef>
          </c:cat>
          <c:val>
            <c:numRef>
              <c:f>'A5'!$B$6</c:f>
              <c:numCache>
                <c:formatCode>General</c:formatCode>
                <c:ptCount val="1"/>
              </c:numCache>
            </c:numRef>
          </c:val>
          <c:smooth val="0"/>
          <c:extLst>
            <c:ext xmlns:c16="http://schemas.microsoft.com/office/drawing/2014/chart" uri="{C3380CC4-5D6E-409C-BE32-E72D297353CC}">
              <c16:uniqueId val="{00000000-CD8F-493E-956F-2A275B402544}"/>
            </c:ext>
          </c:extLst>
        </c:ser>
        <c:dLbls>
          <c:showLegendKey val="0"/>
          <c:showVal val="0"/>
          <c:showCatName val="0"/>
          <c:showSerName val="0"/>
          <c:showPercent val="0"/>
          <c:showBubbleSize val="0"/>
        </c:dLbls>
        <c:marker val="1"/>
        <c:smooth val="0"/>
        <c:axId val="247650112"/>
        <c:axId val="247650504"/>
      </c:lineChart>
      <c:catAx>
        <c:axId val="247650112"/>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50504"/>
        <c:crosses val="autoZero"/>
        <c:auto val="0"/>
        <c:lblAlgn val="ctr"/>
        <c:lblOffset val="100"/>
        <c:noMultiLvlLbl val="0"/>
      </c:catAx>
      <c:valAx>
        <c:axId val="247650504"/>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65011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Adults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'A5'!$A$6</c:f>
              <c:numCache>
                <c:formatCode>m/d/yy;@</c:formatCode>
                <c:ptCount val="1"/>
              </c:numCache>
            </c:numRef>
          </c:cat>
          <c:val>
            <c:numRef>
              <c:f>'A5'!$C$6</c:f>
              <c:numCache>
                <c:formatCode>General</c:formatCode>
                <c:ptCount val="1"/>
              </c:numCache>
            </c:numRef>
          </c:val>
          <c:smooth val="0"/>
          <c:extLst>
            <c:ext xmlns:c16="http://schemas.microsoft.com/office/drawing/2014/chart" uri="{C3380CC4-5D6E-409C-BE32-E72D297353CC}">
              <c16:uniqueId val="{00000000-CB13-459F-A2BE-248E67355ACA}"/>
            </c:ext>
          </c:extLst>
        </c:ser>
        <c:dLbls>
          <c:showLegendKey val="0"/>
          <c:showVal val="0"/>
          <c:showCatName val="0"/>
          <c:showSerName val="0"/>
          <c:showPercent val="0"/>
          <c:showBubbleSize val="0"/>
        </c:dLbls>
        <c:marker val="1"/>
        <c:smooth val="0"/>
        <c:axId val="244854760"/>
        <c:axId val="244855152"/>
      </c:lineChart>
      <c:catAx>
        <c:axId val="244854760"/>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855152"/>
        <c:crosses val="autoZero"/>
        <c:auto val="0"/>
        <c:lblAlgn val="ctr"/>
        <c:lblOffset val="100"/>
        <c:noMultiLvlLbl val="0"/>
      </c:catAx>
      <c:valAx>
        <c:axId val="244855152"/>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85476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Peers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'A5'!$A$6</c:f>
              <c:numCache>
                <c:formatCode>m/d/yy;@</c:formatCode>
                <c:ptCount val="1"/>
              </c:numCache>
            </c:numRef>
          </c:cat>
          <c:val>
            <c:numRef>
              <c:f>'A5'!$D$6</c:f>
              <c:numCache>
                <c:formatCode>General</c:formatCode>
                <c:ptCount val="1"/>
              </c:numCache>
            </c:numRef>
          </c:val>
          <c:smooth val="0"/>
          <c:extLst>
            <c:ext xmlns:c16="http://schemas.microsoft.com/office/drawing/2014/chart" uri="{C3380CC4-5D6E-409C-BE32-E72D297353CC}">
              <c16:uniqueId val="{00000000-40CB-40C5-8615-8CF5579D4CC1}"/>
            </c:ext>
          </c:extLst>
        </c:ser>
        <c:dLbls>
          <c:showLegendKey val="0"/>
          <c:showVal val="0"/>
          <c:showCatName val="0"/>
          <c:showSerName val="0"/>
          <c:showPercent val="0"/>
          <c:showBubbleSize val="0"/>
        </c:dLbls>
        <c:marker val="1"/>
        <c:smooth val="0"/>
        <c:axId val="244855936"/>
        <c:axId val="244856328"/>
      </c:lineChart>
      <c:catAx>
        <c:axId val="244855936"/>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856328"/>
        <c:crosses val="autoZero"/>
        <c:auto val="0"/>
        <c:lblAlgn val="ctr"/>
        <c:lblOffset val="100"/>
        <c:noMultiLvlLbl val="0"/>
      </c:catAx>
      <c:valAx>
        <c:axId val="244856328"/>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85593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Materials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'A5'!$A$6</c:f>
              <c:numCache>
                <c:formatCode>m/d/yy;@</c:formatCode>
                <c:ptCount val="1"/>
              </c:numCache>
            </c:numRef>
          </c:cat>
          <c:val>
            <c:numRef>
              <c:f>'A5'!$E$6</c:f>
              <c:numCache>
                <c:formatCode>General</c:formatCode>
                <c:ptCount val="1"/>
              </c:numCache>
            </c:numRef>
          </c:val>
          <c:smooth val="0"/>
          <c:extLst>
            <c:ext xmlns:c16="http://schemas.microsoft.com/office/drawing/2014/chart" uri="{C3380CC4-5D6E-409C-BE32-E72D297353CC}">
              <c16:uniqueId val="{00000000-5BB1-4CA2-8FB3-E66F48FC2965}"/>
            </c:ext>
          </c:extLst>
        </c:ser>
        <c:dLbls>
          <c:showLegendKey val="0"/>
          <c:showVal val="0"/>
          <c:showCatName val="0"/>
          <c:showSerName val="0"/>
          <c:showPercent val="0"/>
          <c:showBubbleSize val="0"/>
        </c:dLbls>
        <c:marker val="1"/>
        <c:smooth val="0"/>
        <c:axId val="244857112"/>
        <c:axId val="244857504"/>
      </c:lineChart>
      <c:catAx>
        <c:axId val="244857112"/>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857504"/>
        <c:crosses val="autoZero"/>
        <c:auto val="0"/>
        <c:lblAlgn val="ctr"/>
        <c:lblOffset val="100"/>
        <c:noMultiLvlLbl val="0"/>
      </c:catAx>
      <c:valAx>
        <c:axId val="244857504"/>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85711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Complexity of Activity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'A5'!$A$6</c:f>
              <c:numCache>
                <c:formatCode>m/d/yy;@</c:formatCode>
                <c:ptCount val="1"/>
              </c:numCache>
            </c:numRef>
          </c:cat>
          <c:val>
            <c:numRef>
              <c:f>'A5'!$F$6</c:f>
              <c:numCache>
                <c:formatCode>General</c:formatCode>
                <c:ptCount val="1"/>
              </c:numCache>
            </c:numRef>
          </c:val>
          <c:smooth val="0"/>
          <c:extLst>
            <c:ext xmlns:c16="http://schemas.microsoft.com/office/drawing/2014/chart" uri="{C3380CC4-5D6E-409C-BE32-E72D297353CC}">
              <c16:uniqueId val="{00000000-69FF-41B6-834A-5A36298A12B9}"/>
            </c:ext>
          </c:extLst>
        </c:ser>
        <c:dLbls>
          <c:showLegendKey val="0"/>
          <c:showVal val="0"/>
          <c:showCatName val="0"/>
          <c:showSerName val="0"/>
          <c:showPercent val="0"/>
          <c:showBubbleSize val="0"/>
        </c:dLbls>
        <c:marker val="1"/>
        <c:smooth val="0"/>
        <c:axId val="248273088"/>
        <c:axId val="248273480"/>
      </c:lineChart>
      <c:catAx>
        <c:axId val="248273088"/>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273480"/>
        <c:crosses val="autoZero"/>
        <c:auto val="0"/>
        <c:lblAlgn val="ctr"/>
        <c:lblOffset val="100"/>
        <c:noMultiLvlLbl val="0"/>
      </c:catAx>
      <c:valAx>
        <c:axId val="248273480"/>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27308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Overall Engagement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cat>
            <c:numRef>
              <c:f>'A6'!$A$6</c:f>
              <c:numCache>
                <c:formatCode>m/d/yy;@</c:formatCode>
                <c:ptCount val="1"/>
              </c:numCache>
            </c:numRef>
          </c:cat>
          <c:val>
            <c:numRef>
              <c:f>'A6'!$B$6</c:f>
              <c:numCache>
                <c:formatCode>General</c:formatCode>
                <c:ptCount val="1"/>
              </c:numCache>
            </c:numRef>
          </c:val>
          <c:smooth val="0"/>
          <c:extLst>
            <c:ext xmlns:c16="http://schemas.microsoft.com/office/drawing/2014/chart" uri="{C3380CC4-5D6E-409C-BE32-E72D297353CC}">
              <c16:uniqueId val="{00000000-2750-4E42-B2FD-1EF1F93A6297}"/>
            </c:ext>
          </c:extLst>
        </c:ser>
        <c:dLbls>
          <c:showLegendKey val="0"/>
          <c:showVal val="0"/>
          <c:showCatName val="0"/>
          <c:showSerName val="0"/>
          <c:showPercent val="0"/>
          <c:showBubbleSize val="0"/>
        </c:dLbls>
        <c:marker val="1"/>
        <c:smooth val="0"/>
        <c:axId val="248274264"/>
        <c:axId val="248274656"/>
      </c:lineChart>
      <c:catAx>
        <c:axId val="248274264"/>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274656"/>
        <c:crosses val="autoZero"/>
        <c:auto val="0"/>
        <c:lblAlgn val="ctr"/>
        <c:lblOffset val="100"/>
        <c:noMultiLvlLbl val="0"/>
      </c:catAx>
      <c:valAx>
        <c:axId val="248274656"/>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2742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Adults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'A6'!$A$6</c:f>
              <c:numCache>
                <c:formatCode>m/d/yy;@</c:formatCode>
                <c:ptCount val="1"/>
              </c:numCache>
            </c:numRef>
          </c:cat>
          <c:val>
            <c:numRef>
              <c:f>'A6'!$C$6</c:f>
              <c:numCache>
                <c:formatCode>General</c:formatCode>
                <c:ptCount val="1"/>
              </c:numCache>
            </c:numRef>
          </c:val>
          <c:smooth val="0"/>
          <c:extLst>
            <c:ext xmlns:c16="http://schemas.microsoft.com/office/drawing/2014/chart" uri="{C3380CC4-5D6E-409C-BE32-E72D297353CC}">
              <c16:uniqueId val="{00000000-7DAF-408B-8205-FA4A1F091565}"/>
            </c:ext>
          </c:extLst>
        </c:ser>
        <c:dLbls>
          <c:showLegendKey val="0"/>
          <c:showVal val="0"/>
          <c:showCatName val="0"/>
          <c:showSerName val="0"/>
          <c:showPercent val="0"/>
          <c:showBubbleSize val="0"/>
        </c:dLbls>
        <c:marker val="1"/>
        <c:smooth val="0"/>
        <c:axId val="248275440"/>
        <c:axId val="248275832"/>
      </c:lineChart>
      <c:catAx>
        <c:axId val="248275440"/>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275832"/>
        <c:crosses val="autoZero"/>
        <c:auto val="0"/>
        <c:lblAlgn val="ctr"/>
        <c:lblOffset val="100"/>
        <c:noMultiLvlLbl val="0"/>
      </c:catAx>
      <c:valAx>
        <c:axId val="248275832"/>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27544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Peers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'A6'!$A$6</c:f>
              <c:numCache>
                <c:formatCode>m/d/yy;@</c:formatCode>
                <c:ptCount val="1"/>
              </c:numCache>
            </c:numRef>
          </c:cat>
          <c:val>
            <c:numRef>
              <c:f>'A6'!$D$6</c:f>
              <c:numCache>
                <c:formatCode>General</c:formatCode>
                <c:ptCount val="1"/>
              </c:numCache>
            </c:numRef>
          </c:val>
          <c:smooth val="0"/>
          <c:extLst>
            <c:ext xmlns:c16="http://schemas.microsoft.com/office/drawing/2014/chart" uri="{C3380CC4-5D6E-409C-BE32-E72D297353CC}">
              <c16:uniqueId val="{00000000-10BF-4B76-992A-154EE8CDEDF3}"/>
            </c:ext>
          </c:extLst>
        </c:ser>
        <c:dLbls>
          <c:showLegendKey val="0"/>
          <c:showVal val="0"/>
          <c:showCatName val="0"/>
          <c:showSerName val="0"/>
          <c:showPercent val="0"/>
          <c:showBubbleSize val="0"/>
        </c:dLbls>
        <c:marker val="1"/>
        <c:smooth val="0"/>
        <c:axId val="248276616"/>
        <c:axId val="248068288"/>
      </c:lineChart>
      <c:catAx>
        <c:axId val="248276616"/>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068288"/>
        <c:crosses val="autoZero"/>
        <c:auto val="0"/>
        <c:lblAlgn val="ctr"/>
        <c:lblOffset val="100"/>
        <c:noMultiLvlLbl val="0"/>
      </c:catAx>
      <c:valAx>
        <c:axId val="248068288"/>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27661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Materials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'A6'!$A$6</c:f>
              <c:numCache>
                <c:formatCode>m/d/yy;@</c:formatCode>
                <c:ptCount val="1"/>
              </c:numCache>
            </c:numRef>
          </c:cat>
          <c:val>
            <c:numRef>
              <c:f>'A6'!$E$6</c:f>
              <c:numCache>
                <c:formatCode>General</c:formatCode>
                <c:ptCount val="1"/>
              </c:numCache>
            </c:numRef>
          </c:val>
          <c:smooth val="0"/>
          <c:extLst>
            <c:ext xmlns:c16="http://schemas.microsoft.com/office/drawing/2014/chart" uri="{C3380CC4-5D6E-409C-BE32-E72D297353CC}">
              <c16:uniqueId val="{00000000-C4CB-4EE5-99A6-A19AFE82022C}"/>
            </c:ext>
          </c:extLst>
        </c:ser>
        <c:dLbls>
          <c:showLegendKey val="0"/>
          <c:showVal val="0"/>
          <c:showCatName val="0"/>
          <c:showSerName val="0"/>
          <c:showPercent val="0"/>
          <c:showBubbleSize val="0"/>
        </c:dLbls>
        <c:marker val="1"/>
        <c:smooth val="0"/>
        <c:axId val="248069072"/>
        <c:axId val="248069464"/>
      </c:lineChart>
      <c:catAx>
        <c:axId val="248069072"/>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069464"/>
        <c:crosses val="autoZero"/>
        <c:auto val="0"/>
        <c:lblAlgn val="ctr"/>
        <c:lblOffset val="100"/>
        <c:noMultiLvlLbl val="0"/>
      </c:catAx>
      <c:valAx>
        <c:axId val="248069464"/>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06907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Materials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'A1'!$A$6</c:f>
              <c:numCache>
                <c:formatCode>m/d/yy;@</c:formatCode>
                <c:ptCount val="1"/>
              </c:numCache>
            </c:numRef>
          </c:cat>
          <c:val>
            <c:numRef>
              <c:f>'A1'!$E$6</c:f>
              <c:numCache>
                <c:formatCode>General</c:formatCode>
                <c:ptCount val="1"/>
              </c:numCache>
            </c:numRef>
          </c:val>
          <c:smooth val="0"/>
          <c:extLst>
            <c:ext xmlns:c16="http://schemas.microsoft.com/office/drawing/2014/chart" uri="{C3380CC4-5D6E-409C-BE32-E72D297353CC}">
              <c16:uniqueId val="{00000000-3420-483C-BE61-CC11C3391AE9}"/>
            </c:ext>
          </c:extLst>
        </c:ser>
        <c:dLbls>
          <c:showLegendKey val="0"/>
          <c:showVal val="0"/>
          <c:showCatName val="0"/>
          <c:showSerName val="0"/>
          <c:showPercent val="0"/>
          <c:showBubbleSize val="0"/>
        </c:dLbls>
        <c:marker val="1"/>
        <c:smooth val="0"/>
        <c:axId val="241639752"/>
        <c:axId val="241639360"/>
      </c:lineChart>
      <c:catAx>
        <c:axId val="241639752"/>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639360"/>
        <c:crosses val="autoZero"/>
        <c:auto val="0"/>
        <c:lblAlgn val="ctr"/>
        <c:lblOffset val="100"/>
        <c:noMultiLvlLbl val="0"/>
      </c:catAx>
      <c:valAx>
        <c:axId val="241639360"/>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63975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Complexity of Activity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'A6'!$A$6</c:f>
              <c:numCache>
                <c:formatCode>m/d/yy;@</c:formatCode>
                <c:ptCount val="1"/>
              </c:numCache>
            </c:numRef>
          </c:cat>
          <c:val>
            <c:numRef>
              <c:f>'A6'!$F$6</c:f>
              <c:numCache>
                <c:formatCode>General</c:formatCode>
                <c:ptCount val="1"/>
              </c:numCache>
            </c:numRef>
          </c:val>
          <c:smooth val="0"/>
          <c:extLst>
            <c:ext xmlns:c16="http://schemas.microsoft.com/office/drawing/2014/chart" uri="{C3380CC4-5D6E-409C-BE32-E72D297353CC}">
              <c16:uniqueId val="{00000000-545E-4A9F-872B-8BBBEFE70A19}"/>
            </c:ext>
          </c:extLst>
        </c:ser>
        <c:dLbls>
          <c:showLegendKey val="0"/>
          <c:showVal val="0"/>
          <c:showCatName val="0"/>
          <c:showSerName val="0"/>
          <c:showPercent val="0"/>
          <c:showBubbleSize val="0"/>
        </c:dLbls>
        <c:marker val="1"/>
        <c:smooth val="0"/>
        <c:axId val="248070248"/>
        <c:axId val="248070640"/>
      </c:lineChart>
      <c:catAx>
        <c:axId val="248070248"/>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070640"/>
        <c:crosses val="autoZero"/>
        <c:auto val="0"/>
        <c:lblAlgn val="ctr"/>
        <c:lblOffset val="100"/>
        <c:noMultiLvlLbl val="0"/>
      </c:catAx>
      <c:valAx>
        <c:axId val="248070640"/>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07024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Complexity of Activity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'A1'!$A$6</c:f>
              <c:numCache>
                <c:formatCode>m/d/yy;@</c:formatCode>
                <c:ptCount val="1"/>
              </c:numCache>
            </c:numRef>
          </c:cat>
          <c:val>
            <c:numRef>
              <c:f>'A1'!$F$6</c:f>
              <c:numCache>
                <c:formatCode>General</c:formatCode>
                <c:ptCount val="1"/>
              </c:numCache>
            </c:numRef>
          </c:val>
          <c:smooth val="0"/>
          <c:extLst>
            <c:ext xmlns:c16="http://schemas.microsoft.com/office/drawing/2014/chart" uri="{C3380CC4-5D6E-409C-BE32-E72D297353CC}">
              <c16:uniqueId val="{00000000-DAD5-46B5-BCA7-E0E97557E4BC}"/>
            </c:ext>
          </c:extLst>
        </c:ser>
        <c:dLbls>
          <c:showLegendKey val="0"/>
          <c:showVal val="0"/>
          <c:showCatName val="0"/>
          <c:showSerName val="0"/>
          <c:showPercent val="0"/>
          <c:showBubbleSize val="0"/>
        </c:dLbls>
        <c:marker val="1"/>
        <c:smooth val="0"/>
        <c:axId val="241637792"/>
        <c:axId val="241638576"/>
      </c:lineChart>
      <c:catAx>
        <c:axId val="241637792"/>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638576"/>
        <c:crosses val="autoZero"/>
        <c:auto val="0"/>
        <c:lblAlgn val="ctr"/>
        <c:lblOffset val="100"/>
        <c:noMultiLvlLbl val="0"/>
      </c:catAx>
      <c:valAx>
        <c:axId val="241638576"/>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63779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Overall Engagement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cat>
            <c:numRef>
              <c:f>'A1'!$A$6</c:f>
              <c:numCache>
                <c:formatCode>m/d/yy;@</c:formatCode>
                <c:ptCount val="1"/>
              </c:numCache>
            </c:numRef>
          </c:cat>
          <c:val>
            <c:numRef>
              <c:f>'A1'!$B$6</c:f>
              <c:numCache>
                <c:formatCode>General</c:formatCode>
                <c:ptCount val="1"/>
              </c:numCache>
            </c:numRef>
          </c:val>
          <c:smooth val="0"/>
          <c:extLst>
            <c:ext xmlns:c16="http://schemas.microsoft.com/office/drawing/2014/chart" uri="{C3380CC4-5D6E-409C-BE32-E72D297353CC}">
              <c16:uniqueId val="{00000000-8EFD-46E5-B6B3-9BA2269E2515}"/>
            </c:ext>
          </c:extLst>
        </c:ser>
        <c:dLbls>
          <c:showLegendKey val="0"/>
          <c:showVal val="0"/>
          <c:showCatName val="0"/>
          <c:showSerName val="0"/>
          <c:showPercent val="0"/>
          <c:showBubbleSize val="0"/>
        </c:dLbls>
        <c:marker val="1"/>
        <c:smooth val="0"/>
        <c:axId val="513876728"/>
        <c:axId val="513876336"/>
      </c:lineChart>
      <c:catAx>
        <c:axId val="513876728"/>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876336"/>
        <c:crosses val="autoZero"/>
        <c:auto val="0"/>
        <c:lblAlgn val="ctr"/>
        <c:lblOffset val="100"/>
        <c:noMultiLvlLbl val="0"/>
      </c:catAx>
      <c:valAx>
        <c:axId val="513876336"/>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87672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Overall</a:t>
            </a:r>
            <a:r>
              <a:rPr lang="en-US" baseline="0"/>
              <a:t> Engagement</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cat>
            <c:numRef>
              <c:f>'A2'!$A$6</c:f>
              <c:numCache>
                <c:formatCode>m/d/yy;@</c:formatCode>
                <c:ptCount val="1"/>
              </c:numCache>
            </c:numRef>
          </c:cat>
          <c:val>
            <c:numRef>
              <c:f>'A2'!$B$6</c:f>
              <c:numCache>
                <c:formatCode>General</c:formatCode>
                <c:ptCount val="1"/>
              </c:numCache>
            </c:numRef>
          </c:val>
          <c:smooth val="0"/>
          <c:extLst>
            <c:ext xmlns:c16="http://schemas.microsoft.com/office/drawing/2014/chart" uri="{C3380CC4-5D6E-409C-BE32-E72D297353CC}">
              <c16:uniqueId val="{00000000-1F87-4F99-91EA-8AB0B5E1AD44}"/>
            </c:ext>
          </c:extLst>
        </c:ser>
        <c:dLbls>
          <c:showLegendKey val="0"/>
          <c:showVal val="0"/>
          <c:showCatName val="0"/>
          <c:showSerName val="0"/>
          <c:showPercent val="0"/>
          <c:showBubbleSize val="0"/>
        </c:dLbls>
        <c:marker val="1"/>
        <c:smooth val="0"/>
        <c:axId val="513879472"/>
        <c:axId val="209392928"/>
      </c:lineChart>
      <c:catAx>
        <c:axId val="513879472"/>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392928"/>
        <c:crosses val="autoZero"/>
        <c:auto val="0"/>
        <c:lblAlgn val="ctr"/>
        <c:lblOffset val="100"/>
        <c:noMultiLvlLbl val="0"/>
      </c:catAx>
      <c:valAx>
        <c:axId val="209392928"/>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87947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Adults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'A2'!$A$6</c:f>
              <c:numCache>
                <c:formatCode>m/d/yy;@</c:formatCode>
                <c:ptCount val="1"/>
              </c:numCache>
            </c:numRef>
          </c:cat>
          <c:val>
            <c:numRef>
              <c:f>'A2'!$C$6</c:f>
              <c:numCache>
                <c:formatCode>General</c:formatCode>
                <c:ptCount val="1"/>
              </c:numCache>
            </c:numRef>
          </c:val>
          <c:smooth val="0"/>
          <c:extLst>
            <c:ext xmlns:c16="http://schemas.microsoft.com/office/drawing/2014/chart" uri="{C3380CC4-5D6E-409C-BE32-E72D297353CC}">
              <c16:uniqueId val="{00000000-9B9C-42CE-93BA-0D6FF6593C6B}"/>
            </c:ext>
          </c:extLst>
        </c:ser>
        <c:dLbls>
          <c:showLegendKey val="0"/>
          <c:showVal val="0"/>
          <c:showCatName val="0"/>
          <c:showSerName val="0"/>
          <c:showPercent val="0"/>
          <c:showBubbleSize val="0"/>
        </c:dLbls>
        <c:marker val="1"/>
        <c:smooth val="0"/>
        <c:axId val="513877512"/>
        <c:axId val="513877904"/>
      </c:lineChart>
      <c:catAx>
        <c:axId val="513877512"/>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877904"/>
        <c:crosses val="autoZero"/>
        <c:auto val="0"/>
        <c:lblAlgn val="ctr"/>
        <c:lblOffset val="100"/>
        <c:noMultiLvlLbl val="0"/>
      </c:catAx>
      <c:valAx>
        <c:axId val="513877904"/>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87751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Peers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'A2'!$A$6</c:f>
              <c:numCache>
                <c:formatCode>m/d/yy;@</c:formatCode>
                <c:ptCount val="1"/>
              </c:numCache>
            </c:numRef>
          </c:cat>
          <c:val>
            <c:numRef>
              <c:f>'A2'!$D$6</c:f>
              <c:numCache>
                <c:formatCode>General</c:formatCode>
                <c:ptCount val="1"/>
              </c:numCache>
            </c:numRef>
          </c:val>
          <c:smooth val="0"/>
          <c:extLst>
            <c:ext xmlns:c16="http://schemas.microsoft.com/office/drawing/2014/chart" uri="{C3380CC4-5D6E-409C-BE32-E72D297353CC}">
              <c16:uniqueId val="{00000000-47F0-426D-BC21-6448B8CFBC8E}"/>
            </c:ext>
          </c:extLst>
        </c:ser>
        <c:dLbls>
          <c:showLegendKey val="0"/>
          <c:showVal val="0"/>
          <c:showCatName val="0"/>
          <c:showSerName val="0"/>
          <c:showPercent val="0"/>
          <c:showBubbleSize val="0"/>
        </c:dLbls>
        <c:marker val="1"/>
        <c:smooth val="0"/>
        <c:axId val="511452496"/>
        <c:axId val="511452888"/>
      </c:lineChart>
      <c:catAx>
        <c:axId val="511452496"/>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1452888"/>
        <c:crosses val="autoZero"/>
        <c:auto val="0"/>
        <c:lblAlgn val="ctr"/>
        <c:lblOffset val="100"/>
        <c:noMultiLvlLbl val="0"/>
      </c:catAx>
      <c:valAx>
        <c:axId val="511452888"/>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145249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Materials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'A2'!$A$6</c:f>
              <c:numCache>
                <c:formatCode>m/d/yy;@</c:formatCode>
                <c:ptCount val="1"/>
              </c:numCache>
            </c:numRef>
          </c:cat>
          <c:val>
            <c:numRef>
              <c:f>'A2'!$E$6</c:f>
              <c:numCache>
                <c:formatCode>General</c:formatCode>
                <c:ptCount val="1"/>
              </c:numCache>
            </c:numRef>
          </c:val>
          <c:smooth val="0"/>
          <c:extLst>
            <c:ext xmlns:c16="http://schemas.microsoft.com/office/drawing/2014/chart" uri="{C3380CC4-5D6E-409C-BE32-E72D297353CC}">
              <c16:uniqueId val="{00000000-A9B0-4B8B-A4F9-6D81E326F140}"/>
            </c:ext>
          </c:extLst>
        </c:ser>
        <c:dLbls>
          <c:showLegendKey val="0"/>
          <c:showVal val="0"/>
          <c:showCatName val="0"/>
          <c:showSerName val="0"/>
          <c:showPercent val="0"/>
          <c:showBubbleSize val="0"/>
        </c:dLbls>
        <c:marker val="1"/>
        <c:smooth val="0"/>
        <c:axId val="511453672"/>
        <c:axId val="511454064"/>
      </c:lineChart>
      <c:catAx>
        <c:axId val="511453672"/>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1454064"/>
        <c:crosses val="autoZero"/>
        <c:auto val="0"/>
        <c:lblAlgn val="ctr"/>
        <c:lblOffset val="100"/>
        <c:noMultiLvlLbl val="0"/>
      </c:catAx>
      <c:valAx>
        <c:axId val="511454064"/>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145367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chart" Target="../charts/chart25.xml"/><Relationship Id="rId4" Type="http://schemas.openxmlformats.org/officeDocument/2006/relationships/chart" Target="../charts/chart2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5" Type="http://schemas.openxmlformats.org/officeDocument/2006/relationships/chart" Target="../charts/chart30.xml"/><Relationship Id="rId4" Type="http://schemas.openxmlformats.org/officeDocument/2006/relationships/chart" Target="../charts/chart29.xml"/></Relationships>
</file>

<file path=xl/drawings/drawing1.xml><?xml version="1.0" encoding="utf-8"?>
<xdr:wsDr xmlns:xdr="http://schemas.openxmlformats.org/drawingml/2006/spreadsheetDrawing" xmlns:a="http://schemas.openxmlformats.org/drawingml/2006/main">
  <xdr:twoCellAnchor>
    <xdr:from>
      <xdr:col>7</xdr:col>
      <xdr:colOff>128587</xdr:colOff>
      <xdr:row>17</xdr:row>
      <xdr:rowOff>4762</xdr:rowOff>
    </xdr:from>
    <xdr:to>
      <xdr:col>12</xdr:col>
      <xdr:colOff>700087</xdr:colOff>
      <xdr:row>31</xdr:row>
      <xdr:rowOff>80962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119062</xdr:colOff>
      <xdr:row>17</xdr:row>
      <xdr:rowOff>4762</xdr:rowOff>
    </xdr:from>
    <xdr:to>
      <xdr:col>18</xdr:col>
      <xdr:colOff>690562</xdr:colOff>
      <xdr:row>31</xdr:row>
      <xdr:rowOff>80962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109537</xdr:colOff>
      <xdr:row>31</xdr:row>
      <xdr:rowOff>185737</xdr:rowOff>
    </xdr:from>
    <xdr:to>
      <xdr:col>12</xdr:col>
      <xdr:colOff>681037</xdr:colOff>
      <xdr:row>46</xdr:row>
      <xdr:rowOff>71437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100012</xdr:colOff>
      <xdr:row>32</xdr:row>
      <xdr:rowOff>4762</xdr:rowOff>
    </xdr:from>
    <xdr:to>
      <xdr:col>18</xdr:col>
      <xdr:colOff>671512</xdr:colOff>
      <xdr:row>46</xdr:row>
      <xdr:rowOff>80962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152400</xdr:colOff>
      <xdr:row>2</xdr:row>
      <xdr:rowOff>14287</xdr:rowOff>
    </xdr:from>
    <xdr:to>
      <xdr:col>15</xdr:col>
      <xdr:colOff>723900</xdr:colOff>
      <xdr:row>16</xdr:row>
      <xdr:rowOff>90487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104775</xdr:colOff>
      <xdr:row>2</xdr:row>
      <xdr:rowOff>4762</xdr:rowOff>
    </xdr:from>
    <xdr:to>
      <xdr:col>14</xdr:col>
      <xdr:colOff>676275</xdr:colOff>
      <xdr:row>16</xdr:row>
      <xdr:rowOff>80962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128587</xdr:colOff>
      <xdr:row>17</xdr:row>
      <xdr:rowOff>4762</xdr:rowOff>
    </xdr:from>
    <xdr:to>
      <xdr:col>11</xdr:col>
      <xdr:colOff>700087</xdr:colOff>
      <xdr:row>31</xdr:row>
      <xdr:rowOff>80962</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109537</xdr:colOff>
      <xdr:row>17</xdr:row>
      <xdr:rowOff>14287</xdr:rowOff>
    </xdr:from>
    <xdr:to>
      <xdr:col>17</xdr:col>
      <xdr:colOff>681037</xdr:colOff>
      <xdr:row>31</xdr:row>
      <xdr:rowOff>90487</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128587</xdr:colOff>
      <xdr:row>32</xdr:row>
      <xdr:rowOff>4762</xdr:rowOff>
    </xdr:from>
    <xdr:to>
      <xdr:col>11</xdr:col>
      <xdr:colOff>700087</xdr:colOff>
      <xdr:row>46</xdr:row>
      <xdr:rowOff>80962</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119062</xdr:colOff>
      <xdr:row>32</xdr:row>
      <xdr:rowOff>14287</xdr:rowOff>
    </xdr:from>
    <xdr:to>
      <xdr:col>17</xdr:col>
      <xdr:colOff>690562</xdr:colOff>
      <xdr:row>46</xdr:row>
      <xdr:rowOff>90487</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104775</xdr:colOff>
      <xdr:row>2</xdr:row>
      <xdr:rowOff>185737</xdr:rowOff>
    </xdr:from>
    <xdr:to>
      <xdr:col>14</xdr:col>
      <xdr:colOff>676275</xdr:colOff>
      <xdr:row>17</xdr:row>
      <xdr:rowOff>71437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119062</xdr:colOff>
      <xdr:row>18</xdr:row>
      <xdr:rowOff>4762</xdr:rowOff>
    </xdr:from>
    <xdr:to>
      <xdr:col>11</xdr:col>
      <xdr:colOff>690562</xdr:colOff>
      <xdr:row>32</xdr:row>
      <xdr:rowOff>80962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90487</xdr:colOff>
      <xdr:row>18</xdr:row>
      <xdr:rowOff>4762</xdr:rowOff>
    </xdr:from>
    <xdr:to>
      <xdr:col>17</xdr:col>
      <xdr:colOff>661987</xdr:colOff>
      <xdr:row>32</xdr:row>
      <xdr:rowOff>80962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109537</xdr:colOff>
      <xdr:row>33</xdr:row>
      <xdr:rowOff>4762</xdr:rowOff>
    </xdr:from>
    <xdr:to>
      <xdr:col>11</xdr:col>
      <xdr:colOff>681037</xdr:colOff>
      <xdr:row>47</xdr:row>
      <xdr:rowOff>80962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109537</xdr:colOff>
      <xdr:row>32</xdr:row>
      <xdr:rowOff>185737</xdr:rowOff>
    </xdr:from>
    <xdr:to>
      <xdr:col>17</xdr:col>
      <xdr:colOff>681037</xdr:colOff>
      <xdr:row>47</xdr:row>
      <xdr:rowOff>71437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114300</xdr:colOff>
      <xdr:row>3</xdr:row>
      <xdr:rowOff>14287</xdr:rowOff>
    </xdr:from>
    <xdr:to>
      <xdr:col>14</xdr:col>
      <xdr:colOff>685800</xdr:colOff>
      <xdr:row>17</xdr:row>
      <xdr:rowOff>90487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138112</xdr:colOff>
      <xdr:row>18</xdr:row>
      <xdr:rowOff>4762</xdr:rowOff>
    </xdr:from>
    <xdr:to>
      <xdr:col>11</xdr:col>
      <xdr:colOff>709612</xdr:colOff>
      <xdr:row>32</xdr:row>
      <xdr:rowOff>80962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109537</xdr:colOff>
      <xdr:row>17</xdr:row>
      <xdr:rowOff>185737</xdr:rowOff>
    </xdr:from>
    <xdr:to>
      <xdr:col>17</xdr:col>
      <xdr:colOff>681037</xdr:colOff>
      <xdr:row>32</xdr:row>
      <xdr:rowOff>71437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138112</xdr:colOff>
      <xdr:row>32</xdr:row>
      <xdr:rowOff>185737</xdr:rowOff>
    </xdr:from>
    <xdr:to>
      <xdr:col>11</xdr:col>
      <xdr:colOff>709612</xdr:colOff>
      <xdr:row>47</xdr:row>
      <xdr:rowOff>71437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138112</xdr:colOff>
      <xdr:row>33</xdr:row>
      <xdr:rowOff>14287</xdr:rowOff>
    </xdr:from>
    <xdr:to>
      <xdr:col>17</xdr:col>
      <xdr:colOff>709612</xdr:colOff>
      <xdr:row>47</xdr:row>
      <xdr:rowOff>90487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95250</xdr:colOff>
      <xdr:row>4</xdr:row>
      <xdr:rowOff>4762</xdr:rowOff>
    </xdr:from>
    <xdr:to>
      <xdr:col>14</xdr:col>
      <xdr:colOff>666750</xdr:colOff>
      <xdr:row>18</xdr:row>
      <xdr:rowOff>80962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138112</xdr:colOff>
      <xdr:row>19</xdr:row>
      <xdr:rowOff>4762</xdr:rowOff>
    </xdr:from>
    <xdr:to>
      <xdr:col>11</xdr:col>
      <xdr:colOff>709612</xdr:colOff>
      <xdr:row>33</xdr:row>
      <xdr:rowOff>80962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100012</xdr:colOff>
      <xdr:row>19</xdr:row>
      <xdr:rowOff>14287</xdr:rowOff>
    </xdr:from>
    <xdr:to>
      <xdr:col>17</xdr:col>
      <xdr:colOff>671512</xdr:colOff>
      <xdr:row>33</xdr:row>
      <xdr:rowOff>90487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128587</xdr:colOff>
      <xdr:row>34</xdr:row>
      <xdr:rowOff>4762</xdr:rowOff>
    </xdr:from>
    <xdr:to>
      <xdr:col>11</xdr:col>
      <xdr:colOff>700087</xdr:colOff>
      <xdr:row>48</xdr:row>
      <xdr:rowOff>80962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109537</xdr:colOff>
      <xdr:row>34</xdr:row>
      <xdr:rowOff>14287</xdr:rowOff>
    </xdr:from>
    <xdr:to>
      <xdr:col>17</xdr:col>
      <xdr:colOff>681037</xdr:colOff>
      <xdr:row>48</xdr:row>
      <xdr:rowOff>90487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114300</xdr:colOff>
      <xdr:row>4</xdr:row>
      <xdr:rowOff>4762</xdr:rowOff>
    </xdr:from>
    <xdr:to>
      <xdr:col>14</xdr:col>
      <xdr:colOff>685800</xdr:colOff>
      <xdr:row>18</xdr:row>
      <xdr:rowOff>80962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128587</xdr:colOff>
      <xdr:row>18</xdr:row>
      <xdr:rowOff>185737</xdr:rowOff>
    </xdr:from>
    <xdr:to>
      <xdr:col>11</xdr:col>
      <xdr:colOff>700087</xdr:colOff>
      <xdr:row>33</xdr:row>
      <xdr:rowOff>71437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119062</xdr:colOff>
      <xdr:row>19</xdr:row>
      <xdr:rowOff>4762</xdr:rowOff>
    </xdr:from>
    <xdr:to>
      <xdr:col>17</xdr:col>
      <xdr:colOff>690562</xdr:colOff>
      <xdr:row>33</xdr:row>
      <xdr:rowOff>80962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128587</xdr:colOff>
      <xdr:row>33</xdr:row>
      <xdr:rowOff>185737</xdr:rowOff>
    </xdr:from>
    <xdr:to>
      <xdr:col>11</xdr:col>
      <xdr:colOff>700087</xdr:colOff>
      <xdr:row>48</xdr:row>
      <xdr:rowOff>71437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119062</xdr:colOff>
      <xdr:row>34</xdr:row>
      <xdr:rowOff>14287</xdr:rowOff>
    </xdr:from>
    <xdr:to>
      <xdr:col>17</xdr:col>
      <xdr:colOff>690562</xdr:colOff>
      <xdr:row>48</xdr:row>
      <xdr:rowOff>90487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7" name="Table7" displayName="Table7" ref="J3:M9" totalsRowShown="0" headerRowDxfId="41" dataDxfId="40">
  <autoFilter ref="J3:M9">
    <filterColumn colId="0" hiddenButton="1"/>
    <filterColumn colId="1" hiddenButton="1"/>
    <filterColumn colId="2" hiddenButton="1"/>
    <filterColumn colId="3" hiddenButton="1"/>
  </autoFilter>
  <tableColumns count="4">
    <tableColumn id="1" name="Child ID" dataDxfId="39"/>
    <tableColumn id="2" name="Slope" dataDxfId="38"/>
    <tableColumn id="3" name="Trend" dataDxfId="37">
      <calculatedColumnFormula>IF(K4&gt;0,"Positive", IF(K4&lt;0,"Negative", IF(K4=0, "None")))</calculatedColumnFormula>
    </tableColumn>
    <tableColumn id="4" name="# of Data Points" dataDxfId="36"/>
  </tableColumns>
  <tableStyleInfo name="TableStyleLight4" showFirstColumn="0" showLastColumn="0" showRowStripes="1" showColumnStripes="0"/>
</table>
</file>

<file path=xl/tables/table2.xml><?xml version="1.0" encoding="utf-8"?>
<table xmlns="http://schemas.openxmlformats.org/spreadsheetml/2006/main" id="1" name="Table1" displayName="Table1" ref="A5:F6" insertRow="1" totalsRowShown="0">
  <autoFilter ref="A5:F6">
    <filterColumn colId="0" hiddenButton="1"/>
    <filterColumn colId="1" hiddenButton="1"/>
    <filterColumn colId="2" hiddenButton="1"/>
    <filterColumn colId="3" hiddenButton="1"/>
    <filterColumn colId="4" hiddenButton="1"/>
    <filterColumn colId="5" hiddenButton="1"/>
  </autoFilter>
  <tableColumns count="6">
    <tableColumn id="1" name="Session Date" dataDxfId="35"/>
    <tableColumn id="2" name="Overall Engagement" dataDxfId="34"/>
    <tableColumn id="3" name="Adults" dataDxfId="33"/>
    <tableColumn id="4" name="Peers" dataDxfId="32"/>
    <tableColumn id="5" name="Materials" dataDxfId="31"/>
    <tableColumn id="6" name="Complexity" dataDxfId="30"/>
  </tableColumns>
  <tableStyleInfo name="TableStyleLight1" showFirstColumn="0" showLastColumn="0" showRowStripes="1" showColumnStripes="0"/>
</table>
</file>

<file path=xl/tables/table3.xml><?xml version="1.0" encoding="utf-8"?>
<table xmlns="http://schemas.openxmlformats.org/spreadsheetml/2006/main" id="2" name="Table13" displayName="Table13" ref="A5:F6" insertRow="1" totalsRowShown="0">
  <autoFilter ref="A5:F6">
    <filterColumn colId="0" hiddenButton="1"/>
    <filterColumn colId="1" hiddenButton="1"/>
    <filterColumn colId="2" hiddenButton="1"/>
    <filterColumn colId="3" hiddenButton="1"/>
    <filterColumn colId="4" hiddenButton="1"/>
    <filterColumn colId="5" hiddenButton="1"/>
  </autoFilter>
  <tableColumns count="6">
    <tableColumn id="1" name="Session Date" dataDxfId="29"/>
    <tableColumn id="2" name="Overall Engagement" dataDxfId="28"/>
    <tableColumn id="3" name="Adults" dataDxfId="27"/>
    <tableColumn id="4" name="Peers" dataDxfId="26"/>
    <tableColumn id="5" name="Materials" dataDxfId="25"/>
    <tableColumn id="6" name="Complexity" dataDxfId="24"/>
  </tableColumns>
  <tableStyleInfo name="TableStyleLight1" showFirstColumn="0" showLastColumn="0" showRowStripes="1" showColumnStripes="0"/>
</table>
</file>

<file path=xl/tables/table4.xml><?xml version="1.0" encoding="utf-8"?>
<table xmlns="http://schemas.openxmlformats.org/spreadsheetml/2006/main" id="3" name="Table134" displayName="Table134" ref="A5:F6" insertRow="1" totalsRowShown="0">
  <autoFilter ref="A5:F6">
    <filterColumn colId="0" hiddenButton="1"/>
    <filterColumn colId="1" hiddenButton="1"/>
    <filterColumn colId="2" hiddenButton="1"/>
    <filterColumn colId="3" hiddenButton="1"/>
    <filterColumn colId="4" hiddenButton="1"/>
    <filterColumn colId="5" hiddenButton="1"/>
  </autoFilter>
  <tableColumns count="6">
    <tableColumn id="1" name="Session Date" dataDxfId="23"/>
    <tableColumn id="2" name="Overall Engagement" dataDxfId="22"/>
    <tableColumn id="3" name="Adults" dataDxfId="21"/>
    <tableColumn id="4" name="Peers" dataDxfId="20"/>
    <tableColumn id="5" name="Materials" dataDxfId="19"/>
    <tableColumn id="6" name="Complexity" dataDxfId="18"/>
  </tableColumns>
  <tableStyleInfo name="TableStyleLight1" showFirstColumn="0" showLastColumn="0" showRowStripes="1" showColumnStripes="0"/>
</table>
</file>

<file path=xl/tables/table5.xml><?xml version="1.0" encoding="utf-8"?>
<table xmlns="http://schemas.openxmlformats.org/spreadsheetml/2006/main" id="4" name="Table1345" displayName="Table1345" ref="A5:F6" insertRow="1" totalsRowShown="0">
  <autoFilter ref="A5:F6">
    <filterColumn colId="0" hiddenButton="1"/>
    <filterColumn colId="1" hiddenButton="1"/>
    <filterColumn colId="2" hiddenButton="1"/>
    <filterColumn colId="3" hiddenButton="1"/>
    <filterColumn colId="4" hiddenButton="1"/>
    <filterColumn colId="5" hiddenButton="1"/>
  </autoFilter>
  <tableColumns count="6">
    <tableColumn id="1" name="Session Date" dataDxfId="17"/>
    <tableColumn id="2" name="Overall Engagement" dataDxfId="16"/>
    <tableColumn id="3" name="Adults" dataDxfId="15"/>
    <tableColumn id="4" name="Peers" dataDxfId="14"/>
    <tableColumn id="5" name="Materials" dataDxfId="13"/>
    <tableColumn id="6" name="Complexity" dataDxfId="12"/>
  </tableColumns>
  <tableStyleInfo name="TableStyleLight1" showFirstColumn="0" showLastColumn="0" showRowStripes="1" showColumnStripes="0"/>
</table>
</file>

<file path=xl/tables/table6.xml><?xml version="1.0" encoding="utf-8"?>
<table xmlns="http://schemas.openxmlformats.org/spreadsheetml/2006/main" id="5" name="Table13456" displayName="Table13456" ref="A5:F6" insertRow="1" totalsRowShown="0">
  <autoFilter ref="A5:F6">
    <filterColumn colId="0" hiddenButton="1"/>
    <filterColumn colId="1" hiddenButton="1"/>
    <filterColumn colId="2" hiddenButton="1"/>
    <filterColumn colId="3" hiddenButton="1"/>
    <filterColumn colId="4" hiddenButton="1"/>
    <filterColumn colId="5" hiddenButton="1"/>
  </autoFilter>
  <tableColumns count="6">
    <tableColumn id="1" name="Session Date" dataDxfId="11"/>
    <tableColumn id="2" name="Overall Engagement" dataDxfId="10"/>
    <tableColumn id="3" name="Adults" dataDxfId="9"/>
    <tableColumn id="4" name="Peers" dataDxfId="8"/>
    <tableColumn id="5" name="Materials" dataDxfId="7"/>
    <tableColumn id="6" name="Complexity" dataDxfId="6"/>
  </tableColumns>
  <tableStyleInfo name="TableStyleLight1" showFirstColumn="0" showLastColumn="0" showRowStripes="1" showColumnStripes="0"/>
</table>
</file>

<file path=xl/tables/table7.xml><?xml version="1.0" encoding="utf-8"?>
<table xmlns="http://schemas.openxmlformats.org/spreadsheetml/2006/main" id="6" name="Table134567" displayName="Table134567" ref="A5:F6" insertRow="1" totalsRowShown="0">
  <autoFilter ref="A5:F6">
    <filterColumn colId="0" hiddenButton="1"/>
    <filterColumn colId="1" hiddenButton="1"/>
    <filterColumn colId="2" hiddenButton="1"/>
    <filterColumn colId="3" hiddenButton="1"/>
    <filterColumn colId="4" hiddenButton="1"/>
    <filterColumn colId="5" hiddenButton="1"/>
  </autoFilter>
  <tableColumns count="6">
    <tableColumn id="1" name="Session Date" dataDxfId="5"/>
    <tableColumn id="2" name="Overall Engagement" dataDxfId="4"/>
    <tableColumn id="3" name="Adults" dataDxfId="3"/>
    <tableColumn id="4" name="Peers" dataDxfId="2"/>
    <tableColumn id="5" name="Materials" dataDxfId="1"/>
    <tableColumn id="6" name="Complexity"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8"/>
  <sheetViews>
    <sheetView showGridLines="0" showRowColHeaders="0" tabSelected="1" workbookViewId="0">
      <selection activeCell="B38" sqref="B38:O38"/>
    </sheetView>
  </sheetViews>
  <sheetFormatPr defaultRowHeight="15" x14ac:dyDescent="0.25"/>
  <sheetData>
    <row r="1" spans="2:16" ht="21" x14ac:dyDescent="0.35">
      <c r="B1" s="35" t="s">
        <v>24</v>
      </c>
      <c r="C1" s="35"/>
      <c r="D1" s="35"/>
      <c r="E1" s="35"/>
      <c r="F1" s="35"/>
      <c r="G1" s="35"/>
      <c r="H1" s="35"/>
      <c r="I1" s="35"/>
      <c r="J1" s="35"/>
      <c r="K1" s="35"/>
      <c r="L1" s="35"/>
      <c r="M1" s="35"/>
      <c r="N1" s="35"/>
      <c r="O1" s="35"/>
    </row>
    <row r="3" spans="2:16" x14ac:dyDescent="0.25">
      <c r="B3" s="29" t="s">
        <v>23</v>
      </c>
      <c r="C3" s="29"/>
      <c r="D3" s="29"/>
      <c r="E3" s="29"/>
      <c r="F3" s="29"/>
      <c r="G3" s="29"/>
      <c r="H3" s="29"/>
      <c r="I3" s="29"/>
      <c r="J3" s="29"/>
      <c r="K3" s="29"/>
      <c r="L3" s="29"/>
      <c r="M3" s="29"/>
      <c r="N3" s="29"/>
      <c r="O3" s="29"/>
      <c r="P3" t="s">
        <v>22</v>
      </c>
    </row>
    <row r="4" spans="2:16" x14ac:dyDescent="0.25">
      <c r="B4" s="29"/>
      <c r="C4" s="29"/>
      <c r="D4" s="29"/>
      <c r="E4" s="29"/>
      <c r="F4" s="29"/>
      <c r="G4" s="29"/>
      <c r="H4" s="29"/>
      <c r="I4" s="29"/>
      <c r="J4" s="29"/>
      <c r="K4" s="29"/>
      <c r="L4" s="29"/>
      <c r="M4" s="29"/>
      <c r="N4" s="29"/>
      <c r="O4" s="29"/>
    </row>
    <row r="5" spans="2:16" x14ac:dyDescent="0.25">
      <c r="B5" s="29"/>
      <c r="C5" s="29"/>
      <c r="D5" s="29"/>
      <c r="E5" s="29"/>
      <c r="F5" s="29"/>
      <c r="G5" s="29"/>
      <c r="H5" s="29"/>
      <c r="I5" s="29"/>
      <c r="J5" s="29"/>
      <c r="K5" s="29"/>
      <c r="L5" s="29"/>
      <c r="M5" s="29"/>
      <c r="N5" s="29"/>
      <c r="O5" s="29"/>
    </row>
    <row r="6" spans="2:16" x14ac:dyDescent="0.25">
      <c r="B6" s="29"/>
      <c r="C6" s="29"/>
      <c r="D6" s="29"/>
      <c r="E6" s="29"/>
      <c r="F6" s="29"/>
      <c r="G6" s="29"/>
      <c r="H6" s="29"/>
      <c r="I6" s="29"/>
      <c r="J6" s="29"/>
      <c r="K6" s="29"/>
      <c r="L6" s="29"/>
      <c r="M6" s="29"/>
      <c r="N6" s="29"/>
      <c r="O6" s="29"/>
    </row>
    <row r="7" spans="2:16" x14ac:dyDescent="0.25">
      <c r="B7" s="29"/>
      <c r="C7" s="29"/>
      <c r="D7" s="29"/>
      <c r="E7" s="29"/>
      <c r="F7" s="29"/>
      <c r="G7" s="29"/>
      <c r="H7" s="29"/>
      <c r="I7" s="29"/>
      <c r="J7" s="29"/>
      <c r="K7" s="29"/>
      <c r="L7" s="29"/>
      <c r="M7" s="29"/>
      <c r="N7" s="29"/>
      <c r="O7" s="29"/>
    </row>
    <row r="8" spans="2:16" x14ac:dyDescent="0.25">
      <c r="B8" s="29"/>
      <c r="C8" s="29"/>
      <c r="D8" s="29"/>
      <c r="E8" s="29"/>
      <c r="F8" s="29"/>
      <c r="G8" s="29"/>
      <c r="H8" s="29"/>
      <c r="I8" s="29"/>
      <c r="J8" s="29"/>
      <c r="K8" s="29"/>
      <c r="L8" s="29"/>
      <c r="M8" s="29"/>
      <c r="N8" s="29"/>
      <c r="O8" s="29"/>
    </row>
    <row r="9" spans="2:16" x14ac:dyDescent="0.25">
      <c r="B9" s="29"/>
      <c r="C9" s="29"/>
      <c r="D9" s="29"/>
      <c r="E9" s="29"/>
      <c r="F9" s="29"/>
      <c r="G9" s="29"/>
      <c r="H9" s="29"/>
      <c r="I9" s="29"/>
      <c r="J9" s="29"/>
      <c r="K9" s="29"/>
      <c r="L9" s="29"/>
      <c r="M9" s="29"/>
      <c r="N9" s="29"/>
      <c r="O9" s="29"/>
    </row>
    <row r="10" spans="2:16" x14ac:dyDescent="0.25">
      <c r="B10" s="29"/>
      <c r="C10" s="29"/>
      <c r="D10" s="29"/>
      <c r="E10" s="29"/>
      <c r="F10" s="29"/>
      <c r="G10" s="29"/>
      <c r="H10" s="29"/>
      <c r="I10" s="29"/>
      <c r="J10" s="29"/>
      <c r="K10" s="29"/>
      <c r="L10" s="29"/>
      <c r="M10" s="29"/>
      <c r="N10" s="29"/>
      <c r="O10" s="29"/>
    </row>
    <row r="11" spans="2:16" x14ac:dyDescent="0.25">
      <c r="B11" s="29"/>
      <c r="C11" s="29"/>
      <c r="D11" s="29"/>
      <c r="E11" s="29"/>
      <c r="F11" s="29"/>
      <c r="G11" s="29"/>
      <c r="H11" s="29"/>
      <c r="I11" s="29"/>
      <c r="J11" s="29"/>
      <c r="K11" s="29"/>
      <c r="L11" s="29"/>
      <c r="M11" s="29"/>
      <c r="N11" s="29"/>
      <c r="O11" s="29"/>
    </row>
    <row r="12" spans="2:16" x14ac:dyDescent="0.25">
      <c r="B12" s="29"/>
      <c r="C12" s="29"/>
      <c r="D12" s="29"/>
      <c r="E12" s="29"/>
      <c r="F12" s="29"/>
      <c r="G12" s="29"/>
      <c r="H12" s="29"/>
      <c r="I12" s="29"/>
      <c r="J12" s="29"/>
      <c r="K12" s="29"/>
      <c r="L12" s="29"/>
      <c r="M12" s="29"/>
      <c r="N12" s="29"/>
      <c r="O12" s="29"/>
    </row>
    <row r="13" spans="2:16" x14ac:dyDescent="0.25">
      <c r="B13" s="29"/>
      <c r="C13" s="29"/>
      <c r="D13" s="29"/>
      <c r="E13" s="29"/>
      <c r="F13" s="29"/>
      <c r="G13" s="29"/>
      <c r="H13" s="29"/>
      <c r="I13" s="29"/>
      <c r="J13" s="29"/>
      <c r="K13" s="29"/>
      <c r="L13" s="29"/>
      <c r="M13" s="29"/>
      <c r="N13" s="29"/>
      <c r="O13" s="29"/>
    </row>
    <row r="14" spans="2:16" x14ac:dyDescent="0.25">
      <c r="B14" s="29"/>
      <c r="C14" s="29"/>
      <c r="D14" s="29"/>
      <c r="E14" s="29"/>
      <c r="F14" s="29"/>
      <c r="G14" s="29"/>
      <c r="H14" s="29"/>
      <c r="I14" s="29"/>
      <c r="J14" s="29"/>
      <c r="K14" s="29"/>
      <c r="L14" s="29"/>
      <c r="M14" s="29"/>
      <c r="N14" s="29"/>
      <c r="O14" s="29"/>
    </row>
    <row r="15" spans="2:16" x14ac:dyDescent="0.25">
      <c r="B15" s="29"/>
      <c r="C15" s="29"/>
      <c r="D15" s="29"/>
      <c r="E15" s="29"/>
      <c r="F15" s="29"/>
      <c r="G15" s="29"/>
      <c r="H15" s="29"/>
      <c r="I15" s="29"/>
      <c r="J15" s="29"/>
      <c r="K15" s="29"/>
      <c r="L15" s="29"/>
      <c r="M15" s="29"/>
      <c r="N15" s="29"/>
      <c r="O15" s="29"/>
    </row>
    <row r="16" spans="2:16" x14ac:dyDescent="0.25">
      <c r="B16" s="29"/>
      <c r="C16" s="29"/>
      <c r="D16" s="29"/>
      <c r="E16" s="29"/>
      <c r="F16" s="29"/>
      <c r="G16" s="29"/>
      <c r="H16" s="29"/>
      <c r="I16" s="29"/>
      <c r="J16" s="29"/>
      <c r="K16" s="29"/>
      <c r="L16" s="29"/>
      <c r="M16" s="29"/>
      <c r="N16" s="29"/>
      <c r="O16" s="29"/>
    </row>
    <row r="17" spans="2:15" x14ac:dyDescent="0.25">
      <c r="B17" s="29"/>
      <c r="C17" s="29"/>
      <c r="D17" s="29"/>
      <c r="E17" s="29"/>
      <c r="F17" s="29"/>
      <c r="G17" s="29"/>
      <c r="H17" s="29"/>
      <c r="I17" s="29"/>
      <c r="J17" s="29"/>
      <c r="K17" s="29"/>
      <c r="L17" s="29"/>
      <c r="M17" s="29"/>
      <c r="N17" s="29"/>
      <c r="O17" s="29"/>
    </row>
    <row r="18" spans="2:15" x14ac:dyDescent="0.25">
      <c r="B18" s="29"/>
      <c r="C18" s="29"/>
      <c r="D18" s="29"/>
      <c r="E18" s="29"/>
      <c r="F18" s="29"/>
      <c r="G18" s="29"/>
      <c r="H18" s="29"/>
      <c r="I18" s="29"/>
      <c r="J18" s="29"/>
      <c r="K18" s="29"/>
      <c r="L18" s="29"/>
      <c r="M18" s="29"/>
      <c r="N18" s="29"/>
      <c r="O18" s="29"/>
    </row>
    <row r="19" spans="2:15" x14ac:dyDescent="0.25">
      <c r="B19" s="29"/>
      <c r="C19" s="29"/>
      <c r="D19" s="29"/>
      <c r="E19" s="29"/>
      <c r="F19" s="29"/>
      <c r="G19" s="29"/>
      <c r="H19" s="29"/>
      <c r="I19" s="29"/>
      <c r="J19" s="29"/>
      <c r="K19" s="29"/>
      <c r="L19" s="29"/>
      <c r="M19" s="29"/>
      <c r="N19" s="29"/>
      <c r="O19" s="29"/>
    </row>
    <row r="20" spans="2:15" x14ac:dyDescent="0.25">
      <c r="B20" s="29"/>
      <c r="C20" s="29"/>
      <c r="D20" s="29"/>
      <c r="E20" s="29"/>
      <c r="F20" s="29"/>
      <c r="G20" s="29"/>
      <c r="H20" s="29"/>
      <c r="I20" s="29"/>
      <c r="J20" s="29"/>
      <c r="K20" s="29"/>
      <c r="L20" s="29"/>
      <c r="M20" s="29"/>
      <c r="N20" s="29"/>
      <c r="O20" s="29"/>
    </row>
    <row r="21" spans="2:15" x14ac:dyDescent="0.25">
      <c r="B21" s="29"/>
      <c r="C21" s="29"/>
      <c r="D21" s="29"/>
      <c r="E21" s="29"/>
      <c r="F21" s="29"/>
      <c r="G21" s="29"/>
      <c r="H21" s="29"/>
      <c r="I21" s="29"/>
      <c r="J21" s="29"/>
      <c r="K21" s="29"/>
      <c r="L21" s="29"/>
      <c r="M21" s="29"/>
      <c r="N21" s="29"/>
      <c r="O21" s="29"/>
    </row>
    <row r="22" spans="2:15" x14ac:dyDescent="0.25">
      <c r="B22" s="29"/>
      <c r="C22" s="29"/>
      <c r="D22" s="29"/>
      <c r="E22" s="29"/>
      <c r="F22" s="29"/>
      <c r="G22" s="29"/>
      <c r="H22" s="29"/>
      <c r="I22" s="29"/>
      <c r="J22" s="29"/>
      <c r="K22" s="29"/>
      <c r="L22" s="29"/>
      <c r="M22" s="29"/>
      <c r="N22" s="29"/>
      <c r="O22" s="29"/>
    </row>
    <row r="23" spans="2:15" x14ac:dyDescent="0.25">
      <c r="B23" s="29"/>
      <c r="C23" s="29"/>
      <c r="D23" s="29"/>
      <c r="E23" s="29"/>
      <c r="F23" s="29"/>
      <c r="G23" s="29"/>
      <c r="H23" s="29"/>
      <c r="I23" s="29"/>
      <c r="J23" s="29"/>
      <c r="K23" s="29"/>
      <c r="L23" s="29"/>
      <c r="M23" s="29"/>
      <c r="N23" s="29"/>
      <c r="O23" s="29"/>
    </row>
    <row r="24" spans="2:15" x14ac:dyDescent="0.25">
      <c r="B24" s="29"/>
      <c r="C24" s="29"/>
      <c r="D24" s="29"/>
      <c r="E24" s="29"/>
      <c r="F24" s="29"/>
      <c r="G24" s="29"/>
      <c r="H24" s="29"/>
      <c r="I24" s="29"/>
      <c r="J24" s="29"/>
      <c r="K24" s="29"/>
      <c r="L24" s="29"/>
      <c r="M24" s="29"/>
      <c r="N24" s="29"/>
      <c r="O24" s="29"/>
    </row>
    <row r="25" spans="2:15" x14ac:dyDescent="0.25">
      <c r="B25" s="29"/>
      <c r="C25" s="29"/>
      <c r="D25" s="29"/>
      <c r="E25" s="29"/>
      <c r="F25" s="29"/>
      <c r="G25" s="29"/>
      <c r="H25" s="29"/>
      <c r="I25" s="29"/>
      <c r="J25" s="29"/>
      <c r="K25" s="29"/>
      <c r="L25" s="29"/>
      <c r="M25" s="29"/>
      <c r="N25" s="29"/>
      <c r="O25" s="29"/>
    </row>
    <row r="26" spans="2:15" x14ac:dyDescent="0.25">
      <c r="B26" s="29"/>
      <c r="C26" s="29"/>
      <c r="D26" s="29"/>
      <c r="E26" s="29"/>
      <c r="F26" s="29"/>
      <c r="G26" s="29"/>
      <c r="H26" s="29"/>
      <c r="I26" s="29"/>
      <c r="J26" s="29"/>
      <c r="K26" s="29"/>
      <c r="L26" s="29"/>
      <c r="M26" s="29"/>
      <c r="N26" s="29"/>
      <c r="O26" s="29"/>
    </row>
    <row r="27" spans="2:15" x14ac:dyDescent="0.25">
      <c r="B27" s="29"/>
      <c r="C27" s="29"/>
      <c r="D27" s="29"/>
      <c r="E27" s="29"/>
      <c r="F27" s="29"/>
      <c r="G27" s="29"/>
      <c r="H27" s="29"/>
      <c r="I27" s="29"/>
      <c r="J27" s="29"/>
      <c r="K27" s="29"/>
      <c r="L27" s="29"/>
      <c r="M27" s="29"/>
      <c r="N27" s="29"/>
      <c r="O27" s="29"/>
    </row>
    <row r="28" spans="2:15" x14ac:dyDescent="0.25">
      <c r="B28" s="29"/>
      <c r="C28" s="29"/>
      <c r="D28" s="29"/>
      <c r="E28" s="29"/>
      <c r="F28" s="29"/>
      <c r="G28" s="29"/>
      <c r="H28" s="29"/>
      <c r="I28" s="29"/>
      <c r="J28" s="29"/>
      <c r="K28" s="29"/>
      <c r="L28" s="29"/>
      <c r="M28" s="29"/>
      <c r="N28" s="29"/>
      <c r="O28" s="29"/>
    </row>
    <row r="29" spans="2:15" x14ac:dyDescent="0.25">
      <c r="B29" s="29"/>
      <c r="C29" s="29"/>
      <c r="D29" s="29"/>
      <c r="E29" s="29"/>
      <c r="F29" s="29"/>
      <c r="G29" s="29"/>
      <c r="H29" s="29"/>
      <c r="I29" s="29"/>
      <c r="J29" s="29"/>
      <c r="K29" s="29"/>
      <c r="L29" s="29"/>
      <c r="M29" s="29"/>
      <c r="N29" s="29"/>
      <c r="O29" s="29"/>
    </row>
    <row r="30" spans="2:15" x14ac:dyDescent="0.25">
      <c r="B30" s="29"/>
      <c r="C30" s="29"/>
      <c r="D30" s="29"/>
      <c r="E30" s="29"/>
      <c r="F30" s="29"/>
      <c r="G30" s="29"/>
      <c r="H30" s="29"/>
      <c r="I30" s="29"/>
      <c r="J30" s="29"/>
      <c r="K30" s="29"/>
      <c r="L30" s="29"/>
      <c r="M30" s="29"/>
      <c r="N30" s="29"/>
      <c r="O30" s="29"/>
    </row>
    <row r="31" spans="2:15" x14ac:dyDescent="0.25">
      <c r="B31" s="29"/>
      <c r="C31" s="29"/>
      <c r="D31" s="29"/>
      <c r="E31" s="29"/>
      <c r="F31" s="29"/>
      <c r="G31" s="29"/>
      <c r="H31" s="29"/>
      <c r="I31" s="29"/>
      <c r="J31" s="29"/>
      <c r="K31" s="29"/>
      <c r="L31" s="29"/>
      <c r="M31" s="29"/>
      <c r="N31" s="29"/>
      <c r="O31" s="29"/>
    </row>
    <row r="32" spans="2:15" x14ac:dyDescent="0.25">
      <c r="B32" s="29"/>
      <c r="C32" s="29"/>
      <c r="D32" s="29"/>
      <c r="E32" s="29"/>
      <c r="F32" s="29"/>
      <c r="G32" s="29"/>
      <c r="H32" s="29"/>
      <c r="I32" s="29"/>
      <c r="J32" s="29"/>
      <c r="K32" s="29"/>
      <c r="L32" s="29"/>
      <c r="M32" s="29"/>
      <c r="N32" s="29"/>
      <c r="O32" s="29"/>
    </row>
    <row r="33" spans="2:15" x14ac:dyDescent="0.25">
      <c r="B33" s="29"/>
      <c r="C33" s="29"/>
      <c r="D33" s="29"/>
      <c r="E33" s="29"/>
      <c r="F33" s="29"/>
      <c r="G33" s="29"/>
      <c r="H33" s="29"/>
      <c r="I33" s="29"/>
      <c r="J33" s="29"/>
      <c r="K33" s="29"/>
      <c r="L33" s="29"/>
      <c r="M33" s="29"/>
      <c r="N33" s="29"/>
      <c r="O33" s="29"/>
    </row>
    <row r="34" spans="2:15" x14ac:dyDescent="0.25">
      <c r="B34" s="29"/>
      <c r="C34" s="29"/>
      <c r="D34" s="29"/>
      <c r="E34" s="29"/>
      <c r="F34" s="29"/>
      <c r="G34" s="29"/>
      <c r="H34" s="29"/>
      <c r="I34" s="29"/>
      <c r="J34" s="29"/>
      <c r="K34" s="29"/>
      <c r="L34" s="29"/>
      <c r="M34" s="29"/>
      <c r="N34" s="29"/>
      <c r="O34" s="29"/>
    </row>
    <row r="35" spans="2:15" x14ac:dyDescent="0.25">
      <c r="B35" s="29"/>
      <c r="C35" s="29"/>
      <c r="D35" s="29"/>
      <c r="E35" s="29"/>
      <c r="F35" s="29"/>
      <c r="G35" s="29"/>
      <c r="H35" s="29"/>
      <c r="I35" s="29"/>
      <c r="J35" s="29"/>
      <c r="K35" s="29"/>
      <c r="L35" s="29"/>
      <c r="M35" s="29"/>
      <c r="N35" s="29"/>
      <c r="O35" s="29"/>
    </row>
    <row r="36" spans="2:15" x14ac:dyDescent="0.25">
      <c r="B36" s="29"/>
      <c r="C36" s="29"/>
      <c r="D36" s="29"/>
      <c r="E36" s="29"/>
      <c r="F36" s="29"/>
      <c r="G36" s="29"/>
      <c r="H36" s="29"/>
      <c r="I36" s="29"/>
      <c r="J36" s="29"/>
      <c r="K36" s="29"/>
      <c r="L36" s="29"/>
      <c r="M36" s="29"/>
      <c r="N36" s="29"/>
      <c r="O36" s="29"/>
    </row>
    <row r="37" spans="2:15" x14ac:dyDescent="0.25">
      <c r="B37" s="29"/>
      <c r="C37" s="29"/>
      <c r="D37" s="29"/>
      <c r="E37" s="29"/>
      <c r="F37" s="29"/>
      <c r="G37" s="29"/>
      <c r="H37" s="29"/>
      <c r="I37" s="29"/>
      <c r="J37" s="29"/>
      <c r="K37" s="29"/>
      <c r="L37" s="29"/>
      <c r="M37" s="29"/>
      <c r="N37" s="29"/>
      <c r="O37" s="29"/>
    </row>
    <row r="38" spans="2:15" x14ac:dyDescent="0.25">
      <c r="B38" s="34" t="s">
        <v>25</v>
      </c>
      <c r="C38" s="34"/>
      <c r="D38" s="34"/>
      <c r="E38" s="34"/>
      <c r="F38" s="34"/>
      <c r="G38" s="34"/>
      <c r="H38" s="34"/>
      <c r="I38" s="34"/>
      <c r="J38" s="34"/>
      <c r="K38" s="34"/>
      <c r="L38" s="34"/>
      <c r="M38" s="34"/>
      <c r="N38" s="34"/>
      <c r="O38" s="34"/>
    </row>
  </sheetData>
  <sheetProtection selectLockedCells="1" selectUnlockedCells="1"/>
  <mergeCells count="3">
    <mergeCell ref="B3:O37"/>
    <mergeCell ref="B1:O1"/>
    <mergeCell ref="B38:O38"/>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0"/>
  <sheetViews>
    <sheetView showGridLines="0" showRowColHeaders="0" workbookViewId="0">
      <selection activeCell="B7" sqref="B7"/>
    </sheetView>
  </sheetViews>
  <sheetFormatPr defaultRowHeight="15" x14ac:dyDescent="0.25"/>
  <cols>
    <col min="2" max="2" width="68" bestFit="1" customWidth="1"/>
    <col min="4" max="4" width="16.28515625" bestFit="1" customWidth="1"/>
    <col min="5" max="5" width="16.85546875" style="5" customWidth="1"/>
    <col min="9" max="9" width="9.140625" style="5"/>
    <col min="10" max="10" width="7.85546875" hidden="1" customWidth="1"/>
    <col min="11" max="11" width="9.140625" hidden="1" customWidth="1"/>
    <col min="12" max="12" width="11" hidden="1" customWidth="1"/>
    <col min="13" max="13" width="14.85546875" hidden="1" customWidth="1"/>
  </cols>
  <sheetData>
    <row r="2" spans="2:13" ht="18.75" x14ac:dyDescent="0.3">
      <c r="B2" s="31" t="s">
        <v>14</v>
      </c>
      <c r="C2" s="32"/>
      <c r="D2" s="33"/>
      <c r="J2" s="30" t="s">
        <v>9</v>
      </c>
      <c r="K2" s="30"/>
      <c r="L2" s="30"/>
      <c r="M2" s="30"/>
    </row>
    <row r="3" spans="2:13" x14ac:dyDescent="0.25">
      <c r="B3" s="11" t="s">
        <v>20</v>
      </c>
      <c r="C3" s="12">
        <f>SUM(C5:C23)</f>
        <v>0</v>
      </c>
      <c r="D3" s="18"/>
      <c r="J3" s="7" t="s">
        <v>10</v>
      </c>
      <c r="K3" s="8" t="s">
        <v>11</v>
      </c>
      <c r="L3" s="8" t="s">
        <v>12</v>
      </c>
      <c r="M3" s="8" t="s">
        <v>13</v>
      </c>
    </row>
    <row r="4" spans="2:13" ht="15.75" thickBot="1" x14ac:dyDescent="0.3">
      <c r="B4" s="19"/>
      <c r="C4" s="16" t="s">
        <v>15</v>
      </c>
      <c r="D4" s="20" t="s">
        <v>16</v>
      </c>
      <c r="J4" s="7">
        <f>'A1'!B2</f>
        <v>0</v>
      </c>
      <c r="K4" s="8" t="e">
        <f>SLOPE(Table1[Overall Engagement],Table1[Session Date])</f>
        <v>#VALUE!</v>
      </c>
      <c r="L4" s="8" t="e">
        <f t="shared" ref="L4:L9" si="0">IF(K4&gt;0,"Positive", IF(K4&lt;0,"Negative", IF(K4=0, "None")))</f>
        <v>#VALUE!</v>
      </c>
      <c r="M4" s="9">
        <f>COUNT(Table1[Overall Engagement])</f>
        <v>0</v>
      </c>
    </row>
    <row r="5" spans="2:13" ht="15.75" thickTop="1" x14ac:dyDescent="0.25">
      <c r="B5" s="11" t="s">
        <v>17</v>
      </c>
      <c r="C5" s="17">
        <f>COUNTIFS(Table7['# of Data Points],"&gt;4",Table7[Trend],"Positive")</f>
        <v>0</v>
      </c>
      <c r="D5" s="21" t="e">
        <f>C5/C3</f>
        <v>#DIV/0!</v>
      </c>
      <c r="J5" s="7">
        <f>'A2'!B2</f>
        <v>0</v>
      </c>
      <c r="K5" s="8" t="e">
        <f>SLOPE(Table13[Overall Engagement],Table13[Session Date])</f>
        <v>#VALUE!</v>
      </c>
      <c r="L5" s="8" t="e">
        <f t="shared" si="0"/>
        <v>#VALUE!</v>
      </c>
      <c r="M5" s="9">
        <f>COUNT(Table13[Overall Engagement])</f>
        <v>0</v>
      </c>
    </row>
    <row r="6" spans="2:13" ht="15.75" thickBot="1" x14ac:dyDescent="0.3">
      <c r="B6" s="22" t="s">
        <v>21</v>
      </c>
      <c r="C6" s="15"/>
      <c r="D6" s="18"/>
      <c r="J6" s="7">
        <f>'A3'!B2</f>
        <v>0</v>
      </c>
      <c r="K6" s="8" t="e">
        <f>SLOPE(Table134[Overall Engagement],Table134[Session Date])</f>
        <v>#VALUE!</v>
      </c>
      <c r="L6" s="8" t="e">
        <f t="shared" si="0"/>
        <v>#VALUE!</v>
      </c>
      <c r="M6" s="9">
        <f>COUNT(Table134[Overall Engagement])</f>
        <v>0</v>
      </c>
    </row>
    <row r="7" spans="2:13" ht="15.75" thickTop="1" x14ac:dyDescent="0.25">
      <c r="B7" s="27" t="e">
        <f t="shared" ref="B7:B12" si="1">IF(AND(M4&gt;=5,K4&gt;0),J4,"")</f>
        <v>#VALUE!</v>
      </c>
      <c r="C7" s="15"/>
      <c r="D7" s="18"/>
      <c r="J7" s="7">
        <f>'A4'!B2</f>
        <v>0</v>
      </c>
      <c r="K7" s="8" t="e">
        <f>SLOPE(Table1345[Overall Engagement],Table1345[Session Date])</f>
        <v>#VALUE!</v>
      </c>
      <c r="L7" s="8" t="e">
        <f t="shared" si="0"/>
        <v>#VALUE!</v>
      </c>
      <c r="M7" s="9">
        <f>COUNT(Table1345[Overall Engagement])</f>
        <v>0</v>
      </c>
    </row>
    <row r="8" spans="2:13" x14ac:dyDescent="0.25">
      <c r="B8" s="27" t="e">
        <f t="shared" si="1"/>
        <v>#VALUE!</v>
      </c>
      <c r="C8" s="15"/>
      <c r="D8" s="18"/>
      <c r="J8" s="7">
        <f>'A5'!B2</f>
        <v>0</v>
      </c>
      <c r="K8" s="8" t="e">
        <f>SLOPE(Table13456[Overall Engagement],Table13456[Session Date])</f>
        <v>#VALUE!</v>
      </c>
      <c r="L8" s="8" t="e">
        <f t="shared" si="0"/>
        <v>#VALUE!</v>
      </c>
      <c r="M8" s="9">
        <f>COUNT(Table13456[Overall Engagement])</f>
        <v>0</v>
      </c>
    </row>
    <row r="9" spans="2:13" x14ac:dyDescent="0.25">
      <c r="B9" s="27" t="e">
        <f t="shared" si="1"/>
        <v>#VALUE!</v>
      </c>
      <c r="C9" s="15"/>
      <c r="D9" s="18"/>
      <c r="J9" s="7">
        <f>'A6'!B2</f>
        <v>0</v>
      </c>
      <c r="K9" s="8" t="e">
        <f>SLOPE(Table134567[Overall Engagement],Table134567[Session Date])</f>
        <v>#VALUE!</v>
      </c>
      <c r="L9" s="8" t="e">
        <f t="shared" si="0"/>
        <v>#VALUE!</v>
      </c>
      <c r="M9" s="9">
        <f>COUNT(Table134567[Overall Engagement])</f>
        <v>0</v>
      </c>
    </row>
    <row r="10" spans="2:13" ht="15" customHeight="1" x14ac:dyDescent="0.25">
      <c r="B10" s="27" t="e">
        <f t="shared" si="1"/>
        <v>#VALUE!</v>
      </c>
      <c r="C10" s="15"/>
      <c r="D10" s="18"/>
      <c r="E10"/>
      <c r="H10" s="5"/>
      <c r="I10"/>
    </row>
    <row r="11" spans="2:13" x14ac:dyDescent="0.25">
      <c r="B11" s="27" t="e">
        <f t="shared" si="1"/>
        <v>#VALUE!</v>
      </c>
      <c r="C11" s="15"/>
      <c r="D11" s="18"/>
      <c r="E11"/>
      <c r="H11" s="5"/>
      <c r="I11"/>
    </row>
    <row r="12" spans="2:13" x14ac:dyDescent="0.25">
      <c r="B12" s="28" t="e">
        <f t="shared" si="1"/>
        <v>#VALUE!</v>
      </c>
      <c r="C12" s="23"/>
      <c r="D12" s="14"/>
      <c r="E12"/>
      <c r="H12" s="5"/>
      <c r="I12"/>
    </row>
    <row r="13" spans="2:13" ht="15.75" thickBot="1" x14ac:dyDescent="0.3">
      <c r="B13" s="19"/>
      <c r="C13" s="16" t="s">
        <v>15</v>
      </c>
      <c r="D13" s="20" t="s">
        <v>16</v>
      </c>
      <c r="E13"/>
      <c r="H13" s="5"/>
      <c r="I13"/>
    </row>
    <row r="14" spans="2:13" ht="15.75" thickTop="1" x14ac:dyDescent="0.25">
      <c r="B14" s="11" t="s">
        <v>18</v>
      </c>
      <c r="C14" s="17">
        <f>COUNTIFS(Table7['# of Data Points],"&gt;4",Table7[Trend],"Negative")</f>
        <v>0</v>
      </c>
      <c r="D14" s="21" t="e">
        <f>C14/C3</f>
        <v>#DIV/0!</v>
      </c>
    </row>
    <row r="15" spans="2:13" ht="15.75" thickBot="1" x14ac:dyDescent="0.3">
      <c r="B15" s="24" t="s">
        <v>21</v>
      </c>
      <c r="C15" s="15"/>
      <c r="D15" s="25"/>
    </row>
    <row r="16" spans="2:13" ht="15.75" thickTop="1" x14ac:dyDescent="0.25">
      <c r="B16" s="27" t="e">
        <f t="shared" ref="B16:B21" si="2">IF(AND(M4&gt;=5,K4&lt;0),J4,"")</f>
        <v>#VALUE!</v>
      </c>
      <c r="C16" s="15"/>
      <c r="D16" s="25"/>
    </row>
    <row r="17" spans="2:10" x14ac:dyDescent="0.25">
      <c r="B17" s="27" t="e">
        <f t="shared" si="2"/>
        <v>#VALUE!</v>
      </c>
      <c r="C17" s="15"/>
      <c r="D17" s="25"/>
    </row>
    <row r="18" spans="2:10" x14ac:dyDescent="0.25">
      <c r="B18" s="27" t="e">
        <f t="shared" si="2"/>
        <v>#VALUE!</v>
      </c>
      <c r="C18" s="15"/>
      <c r="D18" s="18"/>
    </row>
    <row r="19" spans="2:10" x14ac:dyDescent="0.25">
      <c r="B19" s="27" t="e">
        <f t="shared" si="2"/>
        <v>#VALUE!</v>
      </c>
      <c r="C19" s="15"/>
      <c r="D19" s="18"/>
    </row>
    <row r="20" spans="2:10" x14ac:dyDescent="0.25">
      <c r="B20" s="27" t="e">
        <f t="shared" si="2"/>
        <v>#VALUE!</v>
      </c>
      <c r="C20" s="15"/>
      <c r="D20" s="18"/>
    </row>
    <row r="21" spans="2:10" x14ac:dyDescent="0.25">
      <c r="B21" s="28" t="e">
        <f t="shared" si="2"/>
        <v>#VALUE!</v>
      </c>
      <c r="C21" s="23"/>
      <c r="D21" s="14"/>
    </row>
    <row r="22" spans="2:10" ht="15.75" thickBot="1" x14ac:dyDescent="0.3">
      <c r="B22" s="19"/>
      <c r="C22" s="16" t="s">
        <v>15</v>
      </c>
      <c r="D22" s="20" t="s">
        <v>16</v>
      </c>
    </row>
    <row r="23" spans="2:10" ht="15.75" thickTop="1" x14ac:dyDescent="0.25">
      <c r="B23" s="11" t="s">
        <v>19</v>
      </c>
      <c r="C23" s="17">
        <f>COUNTIFS(Table7['# of Data Points],"&gt;4",Table7[Trend],"None")</f>
        <v>0</v>
      </c>
      <c r="D23" s="21" t="e">
        <f>C23/C3</f>
        <v>#DIV/0!</v>
      </c>
    </row>
    <row r="24" spans="2:10" ht="15.75" thickBot="1" x14ac:dyDescent="0.3">
      <c r="B24" s="26" t="s">
        <v>21</v>
      </c>
      <c r="C24" s="12"/>
      <c r="D24" s="13"/>
    </row>
    <row r="25" spans="2:10" ht="15.75" thickTop="1" x14ac:dyDescent="0.25">
      <c r="B25" s="27" t="e">
        <f>IF(AND(M4&gt;=5,K4=0),J4,"")</f>
        <v>#VALUE!</v>
      </c>
      <c r="C25" s="15"/>
      <c r="D25" s="18"/>
    </row>
    <row r="26" spans="2:10" x14ac:dyDescent="0.25">
      <c r="B26" s="27" t="e">
        <f t="shared" ref="B26:B30" si="3">IF(AND(M5&gt;=5,K5=0),J5,"")</f>
        <v>#VALUE!</v>
      </c>
      <c r="C26" s="15"/>
      <c r="D26" s="18"/>
    </row>
    <row r="27" spans="2:10" x14ac:dyDescent="0.25">
      <c r="B27" s="27" t="e">
        <f t="shared" si="3"/>
        <v>#VALUE!</v>
      </c>
      <c r="C27" s="15"/>
      <c r="D27" s="18"/>
      <c r="J27" s="6"/>
    </row>
    <row r="28" spans="2:10" x14ac:dyDescent="0.25">
      <c r="B28" s="27" t="e">
        <f t="shared" si="3"/>
        <v>#VALUE!</v>
      </c>
      <c r="C28" s="15"/>
      <c r="D28" s="18"/>
    </row>
    <row r="29" spans="2:10" x14ac:dyDescent="0.25">
      <c r="B29" s="27" t="e">
        <f t="shared" si="3"/>
        <v>#VALUE!</v>
      </c>
      <c r="C29" s="15"/>
      <c r="D29" s="18"/>
    </row>
    <row r="30" spans="2:10" x14ac:dyDescent="0.25">
      <c r="B30" s="28" t="e">
        <f t="shared" si="3"/>
        <v>#VALUE!</v>
      </c>
      <c r="C30" s="23"/>
      <c r="D30" s="14"/>
    </row>
  </sheetData>
  <sheetProtection algorithmName="SHA-512" hashValue="9P5W4hHtW9LmehBUC8scus/D5tuPeUGXLukyhQk47awFdaVdSpNsUWiN0ReGpqBooVLWKg9ih9aKJNSikfkoEQ==" saltValue="Gult6ZxqBLFZ1aeKBVf90Q==" spinCount="100000" sheet="1" objects="1" scenarios="1" selectLockedCells="1"/>
  <mergeCells count="2">
    <mergeCell ref="J2:M2"/>
    <mergeCell ref="B2:D2"/>
  </mergeCells>
  <hyperlinks>
    <hyperlink ref="B16" location="'A1'!A1" display="'A1'!A1"/>
    <hyperlink ref="B18" location="'A3'!A1" display="'A3'!A1"/>
    <hyperlink ref="B19" location="'A4'!A1" display="'A4'!A1"/>
    <hyperlink ref="B20" location="'A5'!A1" display="'A5'!A1"/>
    <hyperlink ref="B21" location="'A6'!A1" display="'A6'!A1"/>
    <hyperlink ref="B7" location="'A1'!A1" display="'A1'!A1"/>
    <hyperlink ref="B8" location="'A2'!A1" display="'A2'!A1"/>
    <hyperlink ref="B9" location="'A3'!A1" display="'A3'!A1"/>
    <hyperlink ref="B10" location="'A4'!A1" display="'A4'!A1"/>
    <hyperlink ref="B17" location="'A1'!A1" display="'A1'!A1"/>
    <hyperlink ref="B11" location="'A5'!A1" display="'A5'!A1"/>
    <hyperlink ref="B12" location="'A6'!A1" display="'A6'!A1"/>
    <hyperlink ref="B25" location="'A1'!A1" display="'A1'!A1"/>
    <hyperlink ref="B26:B30" location="'A1'!A1" display="'A1'!A1"/>
  </hyperlinks>
  <pageMargins left="0.7" right="0.7" top="0.75" bottom="0.75" header="0.3" footer="0.3"/>
  <pageSetup orientation="portrait" horizontalDpi="0"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election activeCell="B1" sqref="B1"/>
    </sheetView>
  </sheetViews>
  <sheetFormatPr defaultColWidth="12" defaultRowHeight="15" x14ac:dyDescent="0.25"/>
  <cols>
    <col min="1" max="1" width="14.42578125" customWidth="1"/>
    <col min="2" max="2" width="21" customWidth="1"/>
    <col min="3" max="3" width="8.85546875" customWidth="1"/>
    <col min="4" max="4" width="8.140625" customWidth="1"/>
    <col min="5" max="5" width="11.5703125" customWidth="1"/>
    <col min="6" max="6" width="13.28515625" customWidth="1"/>
  </cols>
  <sheetData>
    <row r="1" spans="1:6" x14ac:dyDescent="0.25">
      <c r="A1" t="s">
        <v>1</v>
      </c>
      <c r="B1" s="1"/>
    </row>
    <row r="2" spans="1:6" x14ac:dyDescent="0.25">
      <c r="A2" t="s">
        <v>2</v>
      </c>
      <c r="B2" s="2"/>
    </row>
    <row r="3" spans="1:6" x14ac:dyDescent="0.25">
      <c r="A3" t="s">
        <v>3</v>
      </c>
      <c r="B3" s="2"/>
    </row>
    <row r="5" spans="1:6" x14ac:dyDescent="0.25">
      <c r="A5" s="3" t="s">
        <v>0</v>
      </c>
      <c r="B5" t="s">
        <v>4</v>
      </c>
      <c r="C5" t="s">
        <v>5</v>
      </c>
      <c r="D5" t="s">
        <v>6</v>
      </c>
      <c r="E5" t="s">
        <v>7</v>
      </c>
      <c r="F5" t="s">
        <v>8</v>
      </c>
    </row>
    <row r="6" spans="1:6" x14ac:dyDescent="0.25">
      <c r="A6" s="10"/>
      <c r="B6" s="5"/>
      <c r="C6" s="5"/>
      <c r="D6" s="5"/>
      <c r="E6" s="5"/>
      <c r="F6" s="5"/>
    </row>
    <row r="7" spans="1:6" x14ac:dyDescent="0.25">
      <c r="A7" s="10"/>
      <c r="B7" s="5"/>
      <c r="C7" s="5"/>
      <c r="D7" s="5"/>
      <c r="E7" s="5"/>
      <c r="F7" s="5"/>
    </row>
    <row r="8" spans="1:6" x14ac:dyDescent="0.25">
      <c r="A8" s="10"/>
      <c r="B8" s="5"/>
      <c r="C8" s="5"/>
      <c r="D8" s="5"/>
      <c r="E8" s="5"/>
      <c r="F8" s="5"/>
    </row>
    <row r="9" spans="1:6" x14ac:dyDescent="0.25">
      <c r="A9" s="10"/>
      <c r="B9" s="5"/>
      <c r="C9" s="5"/>
      <c r="D9" s="5"/>
      <c r="E9" s="5"/>
      <c r="F9" s="5"/>
    </row>
    <row r="10" spans="1:6" x14ac:dyDescent="0.25">
      <c r="A10" s="10"/>
      <c r="B10" s="5"/>
      <c r="C10" s="5"/>
      <c r="D10" s="5"/>
      <c r="E10" s="5"/>
      <c r="F10" s="5"/>
    </row>
    <row r="11" spans="1:6" x14ac:dyDescent="0.25">
      <c r="A11" s="10"/>
      <c r="B11" s="5"/>
      <c r="C11" s="5"/>
      <c r="D11" s="5"/>
      <c r="E11" s="5"/>
      <c r="F11" s="5"/>
    </row>
    <row r="12" spans="1:6" x14ac:dyDescent="0.25">
      <c r="A12" s="10"/>
      <c r="B12" s="5"/>
      <c r="C12" s="5"/>
      <c r="D12" s="5"/>
      <c r="E12" s="5"/>
      <c r="F12" s="5"/>
    </row>
    <row r="13" spans="1:6" x14ac:dyDescent="0.25">
      <c r="A13" s="10"/>
      <c r="B13" s="5"/>
      <c r="C13" s="5"/>
      <c r="D13" s="5"/>
      <c r="E13" s="5"/>
      <c r="F13" s="5"/>
    </row>
    <row r="14" spans="1:6" x14ac:dyDescent="0.25">
      <c r="A14" s="10"/>
      <c r="B14" s="5"/>
      <c r="C14" s="5"/>
      <c r="D14" s="5"/>
      <c r="E14" s="5"/>
      <c r="F14" s="5"/>
    </row>
  </sheetData>
  <pageMargins left="0.7" right="0.7" top="0.75" bottom="0.75" header="0.3" footer="0.3"/>
  <pageSetup orientation="portrait" horizontalDpi="0"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election activeCell="B1" sqref="B1"/>
    </sheetView>
  </sheetViews>
  <sheetFormatPr defaultColWidth="12" defaultRowHeight="15" x14ac:dyDescent="0.25"/>
  <cols>
    <col min="1" max="1" width="14.42578125" customWidth="1"/>
    <col min="2" max="2" width="21" customWidth="1"/>
    <col min="3" max="3" width="8.85546875" customWidth="1"/>
    <col min="4" max="4" width="8.140625" customWidth="1"/>
    <col min="5" max="5" width="11.5703125" customWidth="1"/>
    <col min="6" max="6" width="13.28515625" customWidth="1"/>
  </cols>
  <sheetData>
    <row r="1" spans="1:6" x14ac:dyDescent="0.25">
      <c r="A1" t="s">
        <v>1</v>
      </c>
      <c r="B1" s="1"/>
    </row>
    <row r="2" spans="1:6" x14ac:dyDescent="0.25">
      <c r="A2" t="s">
        <v>2</v>
      </c>
      <c r="B2" s="2"/>
    </row>
    <row r="3" spans="1:6" x14ac:dyDescent="0.25">
      <c r="A3" t="s">
        <v>3</v>
      </c>
      <c r="B3" s="2"/>
    </row>
    <row r="5" spans="1:6" x14ac:dyDescent="0.25">
      <c r="A5" s="3" t="s">
        <v>0</v>
      </c>
      <c r="B5" t="s">
        <v>4</v>
      </c>
      <c r="C5" t="s">
        <v>5</v>
      </c>
      <c r="D5" t="s">
        <v>6</v>
      </c>
      <c r="E5" t="s">
        <v>7</v>
      </c>
      <c r="F5" t="s">
        <v>8</v>
      </c>
    </row>
    <row r="6" spans="1:6" x14ac:dyDescent="0.25">
      <c r="A6" s="10"/>
      <c r="B6" s="5"/>
      <c r="C6" s="5"/>
      <c r="D6" s="5"/>
      <c r="E6" s="5"/>
      <c r="F6" s="5"/>
    </row>
    <row r="7" spans="1:6" x14ac:dyDescent="0.25">
      <c r="A7" s="10"/>
      <c r="B7" s="5"/>
      <c r="C7" s="5"/>
      <c r="D7" s="5"/>
      <c r="E7" s="5"/>
      <c r="F7" s="5"/>
    </row>
    <row r="8" spans="1:6" x14ac:dyDescent="0.25">
      <c r="A8" s="10"/>
      <c r="B8" s="5"/>
      <c r="C8" s="5"/>
      <c r="D8" s="5"/>
      <c r="E8" s="5"/>
      <c r="F8" s="5"/>
    </row>
    <row r="9" spans="1:6" x14ac:dyDescent="0.25">
      <c r="A9" s="4"/>
      <c r="B9" s="5"/>
      <c r="C9" s="5"/>
      <c r="D9" s="5"/>
      <c r="E9" s="5"/>
      <c r="F9" s="5"/>
    </row>
    <row r="10" spans="1:6" x14ac:dyDescent="0.25">
      <c r="A10" s="4"/>
      <c r="B10" s="5"/>
      <c r="C10" s="5"/>
      <c r="D10" s="5"/>
      <c r="E10" s="5"/>
      <c r="F10" s="5"/>
    </row>
    <row r="11" spans="1:6" x14ac:dyDescent="0.25">
      <c r="A11" s="4"/>
      <c r="B11" s="5"/>
      <c r="C11" s="5"/>
      <c r="D11" s="5"/>
      <c r="E11" s="5"/>
      <c r="F11" s="5"/>
    </row>
    <row r="12" spans="1:6" x14ac:dyDescent="0.25">
      <c r="A12" s="4"/>
      <c r="B12" s="5"/>
      <c r="C12" s="5"/>
      <c r="D12" s="5"/>
      <c r="E12" s="5"/>
      <c r="F12" s="5"/>
    </row>
    <row r="13" spans="1:6" x14ac:dyDescent="0.25">
      <c r="A13" s="4"/>
      <c r="B13" s="5"/>
      <c r="C13" s="5"/>
      <c r="D13" s="5"/>
      <c r="E13" s="5"/>
      <c r="F13" s="5"/>
    </row>
    <row r="14" spans="1:6" x14ac:dyDescent="0.25">
      <c r="A14" s="4"/>
      <c r="B14" s="5"/>
      <c r="C14" s="5"/>
      <c r="D14" s="5"/>
      <c r="E14" s="5"/>
      <c r="F14" s="5"/>
    </row>
  </sheetData>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election activeCell="B1" sqref="B1"/>
    </sheetView>
  </sheetViews>
  <sheetFormatPr defaultColWidth="12" defaultRowHeight="15" x14ac:dyDescent="0.25"/>
  <cols>
    <col min="1" max="1" width="14.42578125" customWidth="1"/>
    <col min="2" max="2" width="21" customWidth="1"/>
    <col min="3" max="3" width="8.85546875" customWidth="1"/>
    <col min="4" max="4" width="8.140625" customWidth="1"/>
    <col min="5" max="5" width="11.5703125" customWidth="1"/>
    <col min="6" max="6" width="13.28515625" customWidth="1"/>
  </cols>
  <sheetData>
    <row r="1" spans="1:6" x14ac:dyDescent="0.25">
      <c r="A1" t="s">
        <v>1</v>
      </c>
      <c r="B1" s="1"/>
    </row>
    <row r="2" spans="1:6" x14ac:dyDescent="0.25">
      <c r="A2" t="s">
        <v>2</v>
      </c>
      <c r="B2" s="2"/>
    </row>
    <row r="3" spans="1:6" x14ac:dyDescent="0.25">
      <c r="A3" t="s">
        <v>3</v>
      </c>
      <c r="B3" s="2"/>
    </row>
    <row r="5" spans="1:6" x14ac:dyDescent="0.25">
      <c r="A5" s="3" t="s">
        <v>0</v>
      </c>
      <c r="B5" t="s">
        <v>4</v>
      </c>
      <c r="C5" t="s">
        <v>5</v>
      </c>
      <c r="D5" t="s">
        <v>6</v>
      </c>
      <c r="E5" t="s">
        <v>7</v>
      </c>
      <c r="F5" t="s">
        <v>8</v>
      </c>
    </row>
    <row r="6" spans="1:6" x14ac:dyDescent="0.25">
      <c r="A6" s="10"/>
      <c r="B6" s="5"/>
      <c r="C6" s="5"/>
      <c r="D6" s="5"/>
      <c r="E6" s="5"/>
      <c r="F6" s="5"/>
    </row>
    <row r="7" spans="1:6" x14ac:dyDescent="0.25">
      <c r="A7" s="10"/>
      <c r="B7" s="5"/>
      <c r="C7" s="5"/>
      <c r="D7" s="5"/>
      <c r="E7" s="5"/>
      <c r="F7" s="5"/>
    </row>
    <row r="8" spans="1:6" x14ac:dyDescent="0.25">
      <c r="A8" s="10"/>
      <c r="B8" s="5"/>
      <c r="C8" s="5"/>
      <c r="D8" s="5"/>
      <c r="E8" s="5"/>
      <c r="F8" s="5"/>
    </row>
    <row r="9" spans="1:6" x14ac:dyDescent="0.25">
      <c r="A9" s="10"/>
      <c r="B9" s="5"/>
      <c r="C9" s="5"/>
      <c r="D9" s="5"/>
      <c r="E9" s="5"/>
      <c r="F9" s="5"/>
    </row>
    <row r="10" spans="1:6" x14ac:dyDescent="0.25">
      <c r="A10" s="10"/>
      <c r="B10" s="5"/>
      <c r="C10" s="5"/>
      <c r="D10" s="5"/>
      <c r="E10" s="5"/>
      <c r="F10" s="5"/>
    </row>
    <row r="11" spans="1:6" x14ac:dyDescent="0.25">
      <c r="A11" s="4"/>
      <c r="B11" s="5"/>
      <c r="C11" s="5"/>
      <c r="D11" s="5"/>
      <c r="E11" s="5"/>
      <c r="F11" s="5"/>
    </row>
    <row r="12" spans="1:6" x14ac:dyDescent="0.25">
      <c r="A12" s="4"/>
      <c r="B12" s="5"/>
      <c r="C12" s="5"/>
      <c r="D12" s="5"/>
      <c r="E12" s="5"/>
      <c r="F12" s="5"/>
    </row>
    <row r="13" spans="1:6" x14ac:dyDescent="0.25">
      <c r="A13" s="4"/>
      <c r="B13" s="5"/>
      <c r="C13" s="5"/>
      <c r="D13" s="5"/>
      <c r="E13" s="5"/>
      <c r="F13" s="5"/>
    </row>
    <row r="14" spans="1:6" x14ac:dyDescent="0.25">
      <c r="A14" s="4"/>
      <c r="B14" s="5"/>
      <c r="C14" s="5"/>
      <c r="D14" s="5"/>
      <c r="E14" s="5"/>
      <c r="F14" s="5"/>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election activeCell="B1" sqref="B1"/>
    </sheetView>
  </sheetViews>
  <sheetFormatPr defaultColWidth="12" defaultRowHeight="15" x14ac:dyDescent="0.25"/>
  <cols>
    <col min="1" max="1" width="14.42578125" customWidth="1"/>
    <col min="2" max="2" width="21" customWidth="1"/>
    <col min="3" max="3" width="8.85546875" customWidth="1"/>
    <col min="4" max="4" width="8.140625" customWidth="1"/>
    <col min="5" max="5" width="11.5703125" customWidth="1"/>
    <col min="6" max="6" width="13.28515625" customWidth="1"/>
  </cols>
  <sheetData>
    <row r="1" spans="1:6" x14ac:dyDescent="0.25">
      <c r="A1" t="s">
        <v>1</v>
      </c>
      <c r="B1" s="1"/>
    </row>
    <row r="2" spans="1:6" x14ac:dyDescent="0.25">
      <c r="A2" t="s">
        <v>2</v>
      </c>
      <c r="B2" s="2"/>
    </row>
    <row r="3" spans="1:6" x14ac:dyDescent="0.25">
      <c r="A3" t="s">
        <v>3</v>
      </c>
      <c r="B3" s="2"/>
    </row>
    <row r="5" spans="1:6" x14ac:dyDescent="0.25">
      <c r="A5" s="3" t="s">
        <v>0</v>
      </c>
      <c r="B5" t="s">
        <v>4</v>
      </c>
      <c r="C5" t="s">
        <v>5</v>
      </c>
      <c r="D5" t="s">
        <v>6</v>
      </c>
      <c r="E5" t="s">
        <v>7</v>
      </c>
      <c r="F5" t="s">
        <v>8</v>
      </c>
    </row>
    <row r="6" spans="1:6" x14ac:dyDescent="0.25">
      <c r="A6" s="10"/>
      <c r="B6" s="5"/>
      <c r="C6" s="5"/>
      <c r="D6" s="5"/>
      <c r="E6" s="5"/>
      <c r="F6" s="5"/>
    </row>
    <row r="7" spans="1:6" x14ac:dyDescent="0.25">
      <c r="A7" s="10"/>
      <c r="B7" s="5"/>
      <c r="C7" s="5"/>
      <c r="D7" s="5"/>
      <c r="E7" s="5"/>
      <c r="F7" s="5"/>
    </row>
    <row r="8" spans="1:6" x14ac:dyDescent="0.25">
      <c r="A8" s="10"/>
      <c r="B8" s="5"/>
      <c r="C8" s="5"/>
      <c r="D8" s="5"/>
      <c r="E8" s="5"/>
      <c r="F8" s="5"/>
    </row>
    <row r="9" spans="1:6" x14ac:dyDescent="0.25">
      <c r="A9" s="10"/>
      <c r="B9" s="5"/>
      <c r="C9" s="5"/>
      <c r="D9" s="5"/>
      <c r="E9" s="5"/>
      <c r="F9" s="5"/>
    </row>
    <row r="10" spans="1:6" x14ac:dyDescent="0.25">
      <c r="A10" s="10"/>
      <c r="B10" s="5"/>
      <c r="C10" s="5"/>
      <c r="D10" s="5"/>
      <c r="E10" s="5"/>
      <c r="F10" s="5"/>
    </row>
    <row r="11" spans="1:6" x14ac:dyDescent="0.25">
      <c r="A11" s="10"/>
      <c r="B11" s="5"/>
      <c r="C11" s="5"/>
      <c r="D11" s="5"/>
      <c r="E11" s="5"/>
      <c r="F11" s="5"/>
    </row>
    <row r="12" spans="1:6" x14ac:dyDescent="0.25">
      <c r="A12" s="4"/>
      <c r="B12" s="5"/>
      <c r="C12" s="5"/>
      <c r="D12" s="5"/>
      <c r="E12" s="5"/>
      <c r="F12" s="5"/>
    </row>
    <row r="13" spans="1:6" x14ac:dyDescent="0.25">
      <c r="A13" s="4"/>
      <c r="B13" s="5"/>
      <c r="C13" s="5"/>
      <c r="D13" s="5"/>
      <c r="E13" s="5"/>
      <c r="F13" s="5"/>
    </row>
    <row r="14" spans="1:6" x14ac:dyDescent="0.25">
      <c r="A14" s="4"/>
      <c r="B14" s="5"/>
      <c r="C14" s="5"/>
      <c r="D14" s="5"/>
      <c r="E14" s="5"/>
      <c r="F14" s="5"/>
    </row>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election activeCell="B1" sqref="B1"/>
    </sheetView>
  </sheetViews>
  <sheetFormatPr defaultColWidth="12" defaultRowHeight="15" x14ac:dyDescent="0.25"/>
  <cols>
    <col min="1" max="1" width="14.42578125" customWidth="1"/>
    <col min="2" max="2" width="21" customWidth="1"/>
    <col min="3" max="3" width="8.85546875" customWidth="1"/>
    <col min="4" max="4" width="8.140625" customWidth="1"/>
    <col min="5" max="5" width="11.5703125" customWidth="1"/>
    <col min="6" max="6" width="13.28515625" customWidth="1"/>
  </cols>
  <sheetData>
    <row r="1" spans="1:6" x14ac:dyDescent="0.25">
      <c r="A1" t="s">
        <v>1</v>
      </c>
      <c r="B1" s="1"/>
    </row>
    <row r="2" spans="1:6" x14ac:dyDescent="0.25">
      <c r="A2" t="s">
        <v>2</v>
      </c>
      <c r="B2" s="2"/>
    </row>
    <row r="3" spans="1:6" x14ac:dyDescent="0.25">
      <c r="A3" t="s">
        <v>3</v>
      </c>
      <c r="B3" s="2"/>
    </row>
    <row r="5" spans="1:6" x14ac:dyDescent="0.25">
      <c r="A5" s="3" t="s">
        <v>0</v>
      </c>
      <c r="B5" t="s">
        <v>4</v>
      </c>
      <c r="C5" t="s">
        <v>5</v>
      </c>
      <c r="D5" t="s">
        <v>6</v>
      </c>
      <c r="E5" t="s">
        <v>7</v>
      </c>
      <c r="F5" t="s">
        <v>8</v>
      </c>
    </row>
    <row r="6" spans="1:6" x14ac:dyDescent="0.25">
      <c r="A6" s="10"/>
      <c r="B6" s="5"/>
      <c r="C6" s="5"/>
      <c r="D6" s="5"/>
      <c r="E6" s="5"/>
      <c r="F6" s="5"/>
    </row>
    <row r="7" spans="1:6" x14ac:dyDescent="0.25">
      <c r="A7" s="10"/>
      <c r="B7" s="5"/>
      <c r="C7" s="5"/>
      <c r="D7" s="5"/>
      <c r="E7" s="5"/>
      <c r="F7" s="5"/>
    </row>
    <row r="8" spans="1:6" x14ac:dyDescent="0.25">
      <c r="A8" s="10"/>
      <c r="B8" s="5"/>
      <c r="C8" s="5"/>
      <c r="D8" s="5"/>
      <c r="E8" s="5"/>
      <c r="F8" s="5"/>
    </row>
    <row r="9" spans="1:6" x14ac:dyDescent="0.25">
      <c r="A9" s="10"/>
      <c r="B9" s="5"/>
      <c r="C9" s="5"/>
      <c r="D9" s="5"/>
      <c r="E9" s="5"/>
      <c r="F9" s="5"/>
    </row>
    <row r="10" spans="1:6" x14ac:dyDescent="0.25">
      <c r="A10" s="10"/>
      <c r="B10" s="5"/>
      <c r="C10" s="5"/>
      <c r="D10" s="5"/>
      <c r="E10" s="5"/>
      <c r="F10" s="5"/>
    </row>
    <row r="11" spans="1:6" x14ac:dyDescent="0.25">
      <c r="A11" s="10"/>
      <c r="B11" s="5"/>
      <c r="C11" s="5"/>
      <c r="D11" s="5"/>
      <c r="E11" s="5"/>
      <c r="F11" s="5"/>
    </row>
    <row r="12" spans="1:6" x14ac:dyDescent="0.25">
      <c r="A12" s="10"/>
      <c r="B12" s="5"/>
      <c r="C12" s="5"/>
      <c r="D12" s="5"/>
      <c r="E12" s="5"/>
      <c r="F12" s="5"/>
    </row>
    <row r="13" spans="1:6" x14ac:dyDescent="0.25">
      <c r="A13" s="4"/>
      <c r="B13" s="5"/>
      <c r="C13" s="5"/>
      <c r="D13" s="5"/>
      <c r="E13" s="5"/>
      <c r="F13" s="5"/>
    </row>
    <row r="14" spans="1:6" x14ac:dyDescent="0.25">
      <c r="A14" s="4"/>
      <c r="B14" s="5"/>
      <c r="C14" s="5"/>
      <c r="D14" s="5"/>
      <c r="E14" s="5"/>
      <c r="F14" s="5"/>
    </row>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election activeCell="B1" sqref="B1"/>
    </sheetView>
  </sheetViews>
  <sheetFormatPr defaultColWidth="12" defaultRowHeight="15" x14ac:dyDescent="0.25"/>
  <cols>
    <col min="1" max="1" width="14.42578125" customWidth="1"/>
    <col min="2" max="2" width="21" customWidth="1"/>
    <col min="3" max="3" width="8.85546875" customWidth="1"/>
    <col min="4" max="4" width="8.140625" customWidth="1"/>
    <col min="5" max="5" width="11.5703125" customWidth="1"/>
    <col min="6" max="6" width="13.28515625" customWidth="1"/>
  </cols>
  <sheetData>
    <row r="1" spans="1:6" x14ac:dyDescent="0.25">
      <c r="A1" t="s">
        <v>1</v>
      </c>
      <c r="B1" s="1"/>
    </row>
    <row r="2" spans="1:6" x14ac:dyDescent="0.25">
      <c r="A2" t="s">
        <v>2</v>
      </c>
      <c r="B2" s="2"/>
    </row>
    <row r="3" spans="1:6" x14ac:dyDescent="0.25">
      <c r="A3" t="s">
        <v>3</v>
      </c>
      <c r="B3" s="2"/>
    </row>
    <row r="5" spans="1:6" x14ac:dyDescent="0.25">
      <c r="A5" s="3" t="s">
        <v>0</v>
      </c>
      <c r="B5" t="s">
        <v>4</v>
      </c>
      <c r="C5" t="s">
        <v>5</v>
      </c>
      <c r="D5" t="s">
        <v>6</v>
      </c>
      <c r="E5" t="s">
        <v>7</v>
      </c>
      <c r="F5" t="s">
        <v>8</v>
      </c>
    </row>
    <row r="6" spans="1:6" x14ac:dyDescent="0.25">
      <c r="A6" s="10"/>
      <c r="B6" s="5"/>
      <c r="C6" s="5"/>
      <c r="D6" s="5"/>
      <c r="E6" s="5"/>
      <c r="F6" s="5"/>
    </row>
    <row r="7" spans="1:6" x14ac:dyDescent="0.25">
      <c r="A7" s="10"/>
      <c r="B7" s="5"/>
      <c r="C7" s="5"/>
      <c r="D7" s="5"/>
      <c r="E7" s="5"/>
      <c r="F7" s="5"/>
    </row>
    <row r="8" spans="1:6" x14ac:dyDescent="0.25">
      <c r="A8" s="10"/>
      <c r="B8" s="5"/>
      <c r="C8" s="5"/>
      <c r="D8" s="5"/>
      <c r="E8" s="5"/>
      <c r="F8" s="5"/>
    </row>
    <row r="9" spans="1:6" x14ac:dyDescent="0.25">
      <c r="A9" s="10"/>
      <c r="B9" s="5"/>
      <c r="C9" s="5"/>
      <c r="D9" s="5"/>
      <c r="E9" s="5"/>
      <c r="F9" s="5"/>
    </row>
    <row r="10" spans="1:6" x14ac:dyDescent="0.25">
      <c r="A10" s="10"/>
      <c r="B10" s="5"/>
      <c r="C10" s="5"/>
      <c r="D10" s="5"/>
      <c r="E10" s="5"/>
      <c r="F10" s="5"/>
    </row>
    <row r="11" spans="1:6" x14ac:dyDescent="0.25">
      <c r="A11" s="10"/>
      <c r="B11" s="5"/>
      <c r="C11" s="5"/>
      <c r="D11" s="5"/>
      <c r="E11" s="5"/>
      <c r="F11" s="5"/>
    </row>
    <row r="12" spans="1:6" x14ac:dyDescent="0.25">
      <c r="A12" s="10"/>
      <c r="B12" s="5"/>
      <c r="C12" s="5"/>
      <c r="D12" s="5"/>
      <c r="E12" s="5"/>
      <c r="F12" s="5"/>
    </row>
    <row r="13" spans="1:6" x14ac:dyDescent="0.25">
      <c r="A13" s="4"/>
      <c r="B13" s="5"/>
      <c r="C13" s="5"/>
      <c r="D13" s="5"/>
      <c r="E13" s="5"/>
      <c r="F13" s="5"/>
    </row>
    <row r="14" spans="1:6" x14ac:dyDescent="0.25">
      <c r="A14" s="4"/>
      <c r="B14" s="5"/>
      <c r="C14" s="5"/>
      <c r="D14" s="5"/>
      <c r="E14" s="5"/>
      <c r="F14" s="5"/>
    </row>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vt:lpstr>
      <vt:lpstr>Summary</vt:lpstr>
      <vt:lpstr>A1</vt:lpstr>
      <vt:lpstr>A2</vt:lpstr>
      <vt:lpstr>A3</vt:lpstr>
      <vt:lpstr>A4</vt:lpstr>
      <vt:lpstr>A5</vt:lpstr>
      <vt:lpstr>A6</vt:lpstr>
    </vt:vector>
  </TitlesOfParts>
  <Company>University of South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Veguilla, Myrna</dc:creator>
  <cp:lastModifiedBy>Myrna Veguilla</cp:lastModifiedBy>
  <dcterms:created xsi:type="dcterms:W3CDTF">2016-07-21T17:08:14Z</dcterms:created>
  <dcterms:modified xsi:type="dcterms:W3CDTF">2018-05-02T15:39:08Z</dcterms:modified>
</cp:coreProperties>
</file>