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640" windowWidth="15330" windowHeight="5925" tabRatio="591" activeTab="0"/>
  </bookViews>
  <sheets>
    <sheet name="Correction Status " sheetId="1" r:id="rId1"/>
    <sheet name="Indicator 9" sheetId="2" r:id="rId2"/>
    <sheet name="Statewide 2009 - 2010" sheetId="3" r:id="rId3"/>
    <sheet name="Bay Area" sheetId="4" r:id="rId4"/>
    <sheet name="Big Bend" sheetId="5" r:id="rId5"/>
    <sheet name="Central" sheetId="6" r:id="rId6"/>
    <sheet name="Gold Coast" sheetId="7" r:id="rId7"/>
    <sheet name="Gulf Central" sheetId="8" r:id="rId8"/>
    <sheet name="North Beaches" sheetId="9" r:id="rId9"/>
    <sheet name="North Central" sheetId="10" r:id="rId10"/>
    <sheet name="North Dade" sheetId="11" r:id="rId11"/>
    <sheet name="Northeastern" sheetId="12" r:id="rId12"/>
    <sheet name="Southernmost Coast" sheetId="13" r:id="rId13"/>
    <sheet name="Southwest" sheetId="14" r:id="rId14"/>
    <sheet name="Space Coast" sheetId="15" r:id="rId15"/>
    <sheet name="Treasure Coast" sheetId="16" r:id="rId16"/>
    <sheet name="West Central" sheetId="17" r:id="rId17"/>
    <sheet name="Western Panhandle" sheetId="18" r:id="rId18"/>
  </sheets>
  <externalReferences>
    <externalReference r:id="rId21"/>
    <externalReference r:id="rId22"/>
  </externalReferences>
  <definedNames>
    <definedName name="_xlnm.Print_Area" localSheetId="3">'Bay Area'!$A$1:$P$24</definedName>
    <definedName name="_xlnm.Print_Area" localSheetId="4">'Big Bend'!$A$1:$P$24</definedName>
    <definedName name="_xlnm.Print_Area" localSheetId="5">'Central'!$A$1:$P$24</definedName>
    <definedName name="_xlnm.Print_Area" localSheetId="6">'Gold Coast'!$A$1:$P$24</definedName>
    <definedName name="_xlnm.Print_Area" localSheetId="7">'Gulf Central'!$A$1:$P$24</definedName>
    <definedName name="_xlnm.Print_Area" localSheetId="8">'North Beaches'!$A$1:$P$24</definedName>
    <definedName name="_xlnm.Print_Area" localSheetId="9">'North Central'!$A$1:$P$24</definedName>
    <definedName name="_xlnm.Print_Area" localSheetId="10">'North Dade'!$A$1:$P$24</definedName>
    <definedName name="_xlnm.Print_Area" localSheetId="11">'Northeastern'!$A$1:$P$24</definedName>
    <definedName name="_xlnm.Print_Area" localSheetId="12">'Southernmost Coast'!$A$1:$P$24</definedName>
    <definedName name="_xlnm.Print_Area" localSheetId="13">'Southwest'!$A$1:$P$24</definedName>
    <definedName name="_xlnm.Print_Area" localSheetId="14">'Space Coast'!$A$1:$P$24</definedName>
    <definedName name="_xlnm.Print_Area" localSheetId="15">'Treasure Coast'!$A$1:$P$24</definedName>
    <definedName name="_xlnm.Print_Area" localSheetId="16">'West Central'!$A$1:$P$24</definedName>
    <definedName name="_xlnm.Print_Area" localSheetId="17">'Western Panhandle'!$A$1:$P$24</definedName>
    <definedName name="_xlnm.Print_Titles" localSheetId="3">'Bay Area'!$1:$5</definedName>
    <definedName name="_xlnm.Print_Titles" localSheetId="4">'Big Bend'!$1:$5</definedName>
    <definedName name="_xlnm.Print_Titles" localSheetId="5">'Central'!$1:$5</definedName>
    <definedName name="_xlnm.Print_Titles" localSheetId="0">'Correction Status '!$2:$7</definedName>
    <definedName name="_xlnm.Print_Titles" localSheetId="6">'Gold Coast'!$1:$5</definedName>
    <definedName name="_xlnm.Print_Titles" localSheetId="7">'Gulf Central'!$1:$5</definedName>
    <definedName name="_xlnm.Print_Titles" localSheetId="1">'Indicator 9'!$A:$B,'Indicator 9'!$1:$3</definedName>
    <definedName name="_xlnm.Print_Titles" localSheetId="8">'North Beaches'!$1:$5</definedName>
    <definedName name="_xlnm.Print_Titles" localSheetId="9">'North Central'!$1:$5</definedName>
    <definedName name="_xlnm.Print_Titles" localSheetId="10">'North Dade'!$1:$5</definedName>
    <definedName name="_xlnm.Print_Titles" localSheetId="11">'Northeastern'!$1:$5</definedName>
    <definedName name="_xlnm.Print_Titles" localSheetId="12">'Southernmost Coast'!$1:$5</definedName>
    <definedName name="_xlnm.Print_Titles" localSheetId="13">'Southwest'!$1:$5</definedName>
    <definedName name="_xlnm.Print_Titles" localSheetId="14">'Space Coast'!$1:$5</definedName>
    <definedName name="_xlnm.Print_Titles" localSheetId="2">'Statewide 2009 - 2010'!$A:$B,'Statewide 2009 - 2010'!$1:$3</definedName>
    <definedName name="_xlnm.Print_Titles" localSheetId="15">'Treasure Coast'!$1:$5</definedName>
    <definedName name="_xlnm.Print_Titles" localSheetId="16">'West Central'!$1:$5</definedName>
    <definedName name="_xlnm.Print_Titles" localSheetId="17">'Western Panhandle'!$1:$5</definedName>
  </definedNames>
  <calcPr fullCalcOnLoad="1"/>
</workbook>
</file>

<file path=xl/sharedStrings.xml><?xml version="1.0" encoding="utf-8"?>
<sst xmlns="http://schemas.openxmlformats.org/spreadsheetml/2006/main" count="1116" uniqueCount="145">
  <si>
    <t xml:space="preserve">Probe </t>
  </si>
  <si>
    <t xml:space="preserve">Date of Correction </t>
  </si>
  <si>
    <t xml:space="preserve">Description </t>
  </si>
  <si>
    <t xml:space="preserve">Correction Due Date </t>
  </si>
  <si>
    <t>I.2.2</t>
  </si>
  <si>
    <t>II.1.2</t>
  </si>
  <si>
    <t>II.1.3</t>
  </si>
  <si>
    <t>II.1.4</t>
  </si>
  <si>
    <t>II.1.6.(b)</t>
  </si>
  <si>
    <t>II.1.6.(c)</t>
  </si>
  <si>
    <t>II.1.7.(b)</t>
  </si>
  <si>
    <t>II.1.7.(c)</t>
  </si>
  <si>
    <t>II.3.3.(c)</t>
  </si>
  <si>
    <t>II.4.2.(b)</t>
  </si>
  <si>
    <t>III.1.1</t>
  </si>
  <si>
    <t>III.1.2</t>
  </si>
  <si>
    <t>III.1.3.(b)</t>
  </si>
  <si>
    <t>III.1.3.(c)</t>
  </si>
  <si>
    <t>IV.2.2</t>
  </si>
  <si>
    <t>IV.2.3</t>
  </si>
  <si>
    <t>I.2.1</t>
  </si>
  <si>
    <t>Corrected Within One Year?             1 = Yes</t>
  </si>
  <si>
    <t xml:space="preserve">EARLY STEPS CONTINUOUS IMPROVEMENT PROCESS </t>
  </si>
  <si>
    <t>Hidden Column for calculation</t>
  </si>
  <si>
    <t xml:space="preserve">Procedual safeguards @ initial </t>
  </si>
  <si>
    <t>Procedural safeguards @ changes</t>
  </si>
  <si>
    <t xml:space="preserve">IFSP contains info on all areas of development </t>
  </si>
  <si>
    <t>IFSP contains info on child’s health status</t>
  </si>
  <si>
    <t xml:space="preserve">Initial IFSP within 45 </t>
  </si>
  <si>
    <t>Barrier code if initial IFSP more than 45 days</t>
  </si>
  <si>
    <t xml:space="preserve">IFSP periodic &amp; annual reviews </t>
  </si>
  <si>
    <t xml:space="preserve">IFSP Periodic reviews every six months </t>
  </si>
  <si>
    <t xml:space="preserve">Annual IFSP reviews on time </t>
  </si>
  <si>
    <t xml:space="preserve">NE justification is child-based </t>
  </si>
  <si>
    <t xml:space="preserve">Timely services delivery </t>
  </si>
  <si>
    <t xml:space="preserve">LEA notification </t>
  </si>
  <si>
    <t xml:space="preserve">IFSP includes steps and services for transition </t>
  </si>
  <si>
    <t>Transition conference on time</t>
  </si>
  <si>
    <t xml:space="preserve">FSPT in Data System </t>
  </si>
  <si>
    <t>FSPSA matches IFSP</t>
  </si>
  <si>
    <t>TCM billings are accurate</t>
  </si>
  <si>
    <t xml:space="preserve">TOTAL NONCOMPLIANCE AND CORRECTIONS </t>
  </si>
  <si>
    <t xml:space="preserve">Noncompliance Identification and Correction </t>
  </si>
  <si>
    <t xml:space="preserve">BAY AREA </t>
  </si>
  <si>
    <t>GOLD COAST</t>
  </si>
  <si>
    <t xml:space="preserve">GULF CENTRAL </t>
  </si>
  <si>
    <t>NORTH BEACHES</t>
  </si>
  <si>
    <t xml:space="preserve">NORTH CENTRAL </t>
  </si>
  <si>
    <t xml:space="preserve">NORTHEASTERN </t>
  </si>
  <si>
    <t>SOUTHWEST</t>
  </si>
  <si>
    <t>SPACE COAST</t>
  </si>
  <si>
    <t xml:space="preserve">TREASURE COAST </t>
  </si>
  <si>
    <t xml:space="preserve">WEST CENTRAL </t>
  </si>
  <si>
    <t xml:space="preserve">Prior Yr Nonc?  </t>
  </si>
  <si>
    <t xml:space="preserve">Prior Yr Corrected?  </t>
  </si>
  <si>
    <t xml:space="preserve"> Corrected = 1</t>
  </si>
  <si>
    <t>Big Bend</t>
  </si>
  <si>
    <t>North-eastern</t>
  </si>
  <si>
    <t xml:space="preserve">(1 - Noncompliance Not Yet Corrected) </t>
  </si>
  <si>
    <t>TOTAL UNCORRECTED NONCOMPLIANCE BY LES</t>
  </si>
  <si>
    <t xml:space="preserve">OTHER AREAS OF NONCOMPLIANCE IDENTIFIED </t>
  </si>
  <si>
    <t>QA</t>
  </si>
  <si>
    <t>DR</t>
  </si>
  <si>
    <t>O</t>
  </si>
  <si>
    <t xml:space="preserve"> Prior Yr</t>
  </si>
  <si>
    <t>OTHER NONCOMPLIANCE IDENTIFIED:  (Note noncompliance issue )</t>
  </si>
  <si>
    <t>07 - 08</t>
  </si>
  <si>
    <t>BAY AREA</t>
  </si>
  <si>
    <t xml:space="preserve">Nonc. Identified in 06/07                              </t>
  </si>
  <si>
    <t xml:space="preserve">Corr. 1 Year?  </t>
  </si>
  <si>
    <t xml:space="preserve"> 13 - 15 months </t>
  </si>
  <si>
    <t xml:space="preserve"> 16 - 18 months </t>
  </si>
  <si>
    <t xml:space="preserve"> 19 - 21 months </t>
  </si>
  <si>
    <t xml:space="preserve"> 12 - 24 months </t>
  </si>
  <si>
    <t xml:space="preserve">24+ months </t>
  </si>
  <si>
    <t>BIG BEND</t>
  </si>
  <si>
    <t>CENTRAL</t>
  </si>
  <si>
    <t>N. DADE</t>
  </si>
  <si>
    <t>NORTHEASTERN</t>
  </si>
  <si>
    <t xml:space="preserve">WESTERN PANHANDLE </t>
  </si>
  <si>
    <t xml:space="preserve">CORRECTED?  </t>
  </si>
  <si>
    <t xml:space="preserve">TOTALS </t>
  </si>
  <si>
    <t xml:space="preserve">% Corr in 1 Year </t>
  </si>
  <si>
    <t>% Corr To Date</t>
  </si>
  <si>
    <t>Red Font:  Historical noncompliance</t>
  </si>
  <si>
    <t xml:space="preserve">Nonc. Identified in 08/09                              </t>
  </si>
  <si>
    <t>Transition conference date is in data system.</t>
  </si>
  <si>
    <t>08 - 09</t>
  </si>
  <si>
    <t xml:space="preserve">Transition conf date is entered into data system.  </t>
  </si>
  <si>
    <t>Southwest</t>
  </si>
  <si>
    <t>Southern-most Coast</t>
  </si>
  <si>
    <t>Bay Area</t>
  </si>
  <si>
    <t>Central</t>
  </si>
  <si>
    <t>Gold Coast</t>
  </si>
  <si>
    <t>Gulf Central</t>
  </si>
  <si>
    <t>North Beaches</t>
  </si>
  <si>
    <t>North Central</t>
  </si>
  <si>
    <t>North Dade</t>
  </si>
  <si>
    <t>Space Coast</t>
  </si>
  <si>
    <t>Treasure Coast</t>
  </si>
  <si>
    <t>West Central</t>
  </si>
  <si>
    <t>Western Panhandle</t>
  </si>
  <si>
    <t xml:space="preserve">TOTAL NOT YET CORRECTED </t>
  </si>
  <si>
    <t xml:space="preserve">SOUTHERNMOST COAST </t>
  </si>
  <si>
    <t>Green font = 90% &amp; above</t>
  </si>
  <si>
    <t xml:space="preserve">Total procedural Safeguards </t>
  </si>
  <si>
    <t xml:space="preserve">INDICATOR 1:  Timely services delivery </t>
  </si>
  <si>
    <t xml:space="preserve">INDICATOR 2:  NE justification is child-based </t>
  </si>
  <si>
    <t xml:space="preserve">INDICATOR 7:  Initial IFSP within 45 </t>
  </si>
  <si>
    <t xml:space="preserve">INDICATOR 8B:  LEA notification </t>
  </si>
  <si>
    <t xml:space="preserve">INDICATOR 8A:  IFSP includes steps and services for transition </t>
  </si>
  <si>
    <t>INDICATOR 8C:  Transition conference on time</t>
  </si>
  <si>
    <t>OTHER MONITORING PRIORITY:  IFSP INCLUDES INFO ON HEALTH STATUS, GROWTH &amp; DEV</t>
  </si>
  <si>
    <t>OTHER MONITORING PRIORITY:  IFSP includes info about the family's concerns, priorities, ...</t>
  </si>
  <si>
    <t xml:space="preserve">TOTAL CORRECTED TO DATE </t>
  </si>
  <si>
    <t>D'Lo</t>
  </si>
  <si>
    <t>Anne</t>
  </si>
  <si>
    <t>Claudia</t>
  </si>
  <si>
    <t xml:space="preserve">STATUS OF CORRECTIONS </t>
  </si>
  <si>
    <t>Noncomp. Identified in 09/10                        1 = Yes</t>
  </si>
  <si>
    <t xml:space="preserve">Procedural safeguards @ every IFSP which results in new services </t>
  </si>
  <si>
    <t>Initial IFSP within 45 days</t>
  </si>
  <si>
    <t>III.1.3.(d)</t>
  </si>
  <si>
    <t>Barrier code if transition conference is late</t>
  </si>
  <si>
    <t xml:space="preserve">IFSP annual &amp; periodic reviews </t>
  </si>
  <si>
    <t xml:space="preserve"> If Not Corrected Within One Year, #  days to correct</t>
  </si>
  <si>
    <t>Method to Correct (QA, CA, IQA,  Data or Other)</t>
  </si>
  <si>
    <t>GULF CENTRAL</t>
  </si>
  <si>
    <t xml:space="preserve">NORTH DADE </t>
  </si>
  <si>
    <t>SOUTHERNMOST COAST</t>
  </si>
  <si>
    <t>TREASURE COAST</t>
  </si>
  <si>
    <t>WESTERN PANHANDLE</t>
  </si>
  <si>
    <t xml:space="preserve">NORTH BEACHES </t>
  </si>
  <si>
    <t>09 - 10</t>
  </si>
  <si>
    <t>08/09</t>
  </si>
  <si>
    <t>If not corrected in 1 year, average # days to correct</t>
  </si>
  <si>
    <t xml:space="preserve">Nonc. Identified in 09/10                              </t>
  </si>
  <si>
    <t xml:space="preserve">Annual &amp; Periodic IFSP reviews on time </t>
  </si>
  <si>
    <t xml:space="preserve"> If Not Corrected Within 1 Year, #  days to correct</t>
  </si>
  <si>
    <t xml:space="preserve"> If Not Corrected Within 1 Year, #  days beyond 1 year to correct</t>
  </si>
  <si>
    <t xml:space="preserve"> If Not Corrected Within One Year, #  days beyond 1 year to correct</t>
  </si>
  <si>
    <t xml:space="preserve"> </t>
  </si>
  <si>
    <t>1</t>
  </si>
  <si>
    <t xml:space="preserve">FLORIDA EARLY STEPS CONTINUOUS IMPROVEMENT PROCESS </t>
  </si>
  <si>
    <t xml:space="preserve">                    Attachment 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</si>
</sst>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F800]dddd\,\ mmmm\ dd\,\ yyyy"/>
    <numFmt numFmtId="174" formatCode="[$-409]mmmm\ d\,\ yyyy;@"/>
    <numFmt numFmtId="175" formatCode="0.0%"/>
    <numFmt numFmtId="176" formatCode="mm/dd/yy;@"/>
    <numFmt numFmtId="177" formatCode="m/d/yy;@"/>
    <numFmt numFmtId="178" formatCode="m/d;@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i/>
      <sz val="22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Arial"/>
      <family val="2"/>
    </font>
    <font>
      <sz val="16"/>
      <color indexed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i/>
      <sz val="18"/>
      <name val="Times New Roman"/>
      <family val="1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b/>
      <i/>
      <sz val="14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6"/>
      <color indexed="17"/>
      <name val="Arial"/>
      <family val="2"/>
    </font>
    <font>
      <b/>
      <sz val="16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28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0" fontId="8" fillId="0" borderId="0" xfId="0" applyFont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NumberFormat="1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1" fillId="2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left" vertical="center" wrapText="1"/>
    </xf>
    <xf numFmtId="175" fontId="11" fillId="0" borderId="16" xfId="0" applyNumberFormat="1" applyFont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right" vertical="top" wrapText="1"/>
      <protection locked="0"/>
    </xf>
    <xf numFmtId="0" fontId="8" fillId="0" borderId="18" xfId="0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textRotation="90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7" fillId="20" borderId="10" xfId="0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textRotation="90" wrapText="1"/>
    </xf>
    <xf numFmtId="49" fontId="2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center" vertical="center" wrapText="1"/>
    </xf>
    <xf numFmtId="175" fontId="10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75" fontId="10" fillId="0" borderId="19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vertical="center" wrapText="1"/>
    </xf>
    <xf numFmtId="1" fontId="21" fillId="22" borderId="10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vertical="center" wrapText="1"/>
    </xf>
    <xf numFmtId="1" fontId="21" fillId="22" borderId="31" xfId="0" applyNumberFormat="1" applyFont="1" applyFill="1" applyBorder="1" applyAlignment="1">
      <alignment horizontal="center" vertical="center" wrapText="1"/>
    </xf>
    <xf numFmtId="1" fontId="10" fillId="22" borderId="32" xfId="0" applyNumberFormat="1" applyFont="1" applyFill="1" applyBorder="1" applyAlignment="1">
      <alignment horizontal="center" vertical="center" wrapText="1"/>
    </xf>
    <xf numFmtId="1" fontId="19" fillId="22" borderId="33" xfId="0" applyNumberFormat="1" applyFont="1" applyFill="1" applyBorder="1" applyAlignment="1">
      <alignment horizontal="center" vertical="center" wrapText="1"/>
    </xf>
    <xf numFmtId="1" fontId="19" fillId="22" borderId="34" xfId="0" applyNumberFormat="1" applyFont="1" applyFill="1" applyBorder="1" applyAlignment="1">
      <alignment horizontal="center" vertical="center" wrapText="1"/>
    </xf>
    <xf numFmtId="1" fontId="6" fillId="22" borderId="35" xfId="0" applyNumberFormat="1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 vertical="center" wrapText="1"/>
    </xf>
    <xf numFmtId="1" fontId="19" fillId="0" borderId="34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75" fontId="10" fillId="0" borderId="36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right" vertical="center" wrapText="1"/>
    </xf>
    <xf numFmtId="1" fontId="10" fillId="0" borderId="37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21" fillId="7" borderId="31" xfId="0" applyNumberFormat="1" applyFont="1" applyFill="1" applyBorder="1" applyAlignment="1">
      <alignment horizontal="center" vertical="center" wrapText="1"/>
    </xf>
    <xf numFmtId="1" fontId="21" fillId="7" borderId="10" xfId="0" applyNumberFormat="1" applyFont="1" applyFill="1" applyBorder="1" applyAlignment="1">
      <alignment horizontal="center" vertical="center" wrapText="1"/>
    </xf>
    <xf numFmtId="1" fontId="10" fillId="7" borderId="32" xfId="0" applyNumberFormat="1" applyFont="1" applyFill="1" applyBorder="1" applyAlignment="1">
      <alignment horizontal="center" vertical="center" wrapText="1"/>
    </xf>
    <xf numFmtId="1" fontId="19" fillId="7" borderId="33" xfId="0" applyNumberFormat="1" applyFont="1" applyFill="1" applyBorder="1" applyAlignment="1">
      <alignment horizontal="center" vertical="center" wrapText="1"/>
    </xf>
    <xf numFmtId="1" fontId="19" fillId="7" borderId="34" xfId="0" applyNumberFormat="1" applyFont="1" applyFill="1" applyBorder="1" applyAlignment="1">
      <alignment horizontal="center" vertical="center" wrapText="1"/>
    </xf>
    <xf numFmtId="1" fontId="6" fillId="7" borderId="35" xfId="0" applyNumberFormat="1" applyFont="1" applyFill="1" applyBorder="1" applyAlignment="1">
      <alignment horizontal="center" vertical="center" wrapText="1"/>
    </xf>
    <xf numFmtId="1" fontId="19" fillId="7" borderId="33" xfId="0" applyNumberFormat="1" applyFont="1" applyFill="1" applyBorder="1" applyAlignment="1">
      <alignment horizontal="center" vertical="center" wrapText="1"/>
    </xf>
    <xf numFmtId="1" fontId="19" fillId="7" borderId="34" xfId="0" applyNumberFormat="1" applyFont="1" applyFill="1" applyBorder="1" applyAlignment="1">
      <alignment horizontal="center" vertical="center" wrapText="1"/>
    </xf>
    <xf numFmtId="1" fontId="21" fillId="4" borderId="31" xfId="0" applyNumberFormat="1" applyFont="1" applyFill="1" applyBorder="1" applyAlignment="1">
      <alignment horizontal="center" vertical="center" wrapText="1"/>
    </xf>
    <xf numFmtId="1" fontId="21" fillId="4" borderId="10" xfId="0" applyNumberFormat="1" applyFont="1" applyFill="1" applyBorder="1" applyAlignment="1">
      <alignment horizontal="center" vertical="center" wrapText="1"/>
    </xf>
    <xf numFmtId="1" fontId="10" fillId="4" borderId="32" xfId="0" applyNumberFormat="1" applyFont="1" applyFill="1" applyBorder="1" applyAlignment="1">
      <alignment horizontal="center" vertical="center" wrapText="1"/>
    </xf>
    <xf numFmtId="1" fontId="19" fillId="4" borderId="33" xfId="0" applyNumberFormat="1" applyFont="1" applyFill="1" applyBorder="1" applyAlignment="1">
      <alignment horizontal="center" vertical="center" wrapText="1"/>
    </xf>
    <xf numFmtId="1" fontId="19" fillId="4" borderId="34" xfId="0" applyNumberFormat="1" applyFont="1" applyFill="1" applyBorder="1" applyAlignment="1">
      <alignment horizontal="center" vertical="center" wrapText="1"/>
    </xf>
    <xf numFmtId="1" fontId="6" fillId="4" borderId="3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" fontId="21" fillId="8" borderId="31" xfId="0" applyNumberFormat="1" applyFont="1" applyFill="1" applyBorder="1" applyAlignment="1">
      <alignment horizontal="center" vertical="center" wrapText="1"/>
    </xf>
    <xf numFmtId="1" fontId="21" fillId="8" borderId="10" xfId="0" applyNumberFormat="1" applyFont="1" applyFill="1" applyBorder="1" applyAlignment="1">
      <alignment horizontal="center" vertical="center" wrapText="1"/>
    </xf>
    <xf numFmtId="1" fontId="10" fillId="8" borderId="32" xfId="0" applyNumberFormat="1" applyFont="1" applyFill="1" applyBorder="1" applyAlignment="1">
      <alignment horizontal="center" vertical="center" wrapText="1"/>
    </xf>
    <xf numFmtId="1" fontId="19" fillId="8" borderId="33" xfId="0" applyNumberFormat="1" applyFont="1" applyFill="1" applyBorder="1" applyAlignment="1">
      <alignment horizontal="center" vertical="center" wrapText="1"/>
    </xf>
    <xf numFmtId="1" fontId="19" fillId="8" borderId="34" xfId="0" applyNumberFormat="1" applyFont="1" applyFill="1" applyBorder="1" applyAlignment="1">
      <alignment horizontal="center" vertical="center" wrapText="1"/>
    </xf>
    <xf numFmtId="1" fontId="6" fillId="8" borderId="35" xfId="0" applyNumberFormat="1" applyFont="1" applyFill="1" applyBorder="1" applyAlignment="1">
      <alignment horizontal="center" vertical="center" wrapText="1"/>
    </xf>
    <xf numFmtId="175" fontId="10" fillId="2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45" fillId="24" borderId="10" xfId="0" applyFont="1" applyFill="1" applyBorder="1" applyAlignment="1">
      <alignment vertical="top" wrapText="1"/>
    </xf>
    <xf numFmtId="0" fontId="9" fillId="20" borderId="10" xfId="0" applyFont="1" applyFill="1" applyBorder="1" applyAlignment="1">
      <alignment horizontal="center" vertical="center" wrapText="1"/>
    </xf>
    <xf numFmtId="1" fontId="21" fillId="7" borderId="39" xfId="0" applyNumberFormat="1" applyFont="1" applyFill="1" applyBorder="1" applyAlignment="1">
      <alignment horizontal="center" vertical="center" wrapText="1"/>
    </xf>
    <xf numFmtId="1" fontId="21" fillId="7" borderId="14" xfId="0" applyNumberFormat="1" applyFont="1" applyFill="1" applyBorder="1" applyAlignment="1">
      <alignment horizontal="center" vertical="center" wrapText="1"/>
    </xf>
    <xf numFmtId="1" fontId="21" fillId="8" borderId="39" xfId="0" applyNumberFormat="1" applyFont="1" applyFill="1" applyBorder="1" applyAlignment="1">
      <alignment horizontal="center" vertical="center" wrapText="1"/>
    </xf>
    <xf numFmtId="1" fontId="21" fillId="8" borderId="14" xfId="0" applyNumberFormat="1" applyFont="1" applyFill="1" applyBorder="1" applyAlignment="1">
      <alignment horizontal="center" vertical="center" wrapText="1"/>
    </xf>
    <xf numFmtId="1" fontId="21" fillId="4" borderId="39" xfId="0" applyNumberFormat="1" applyFont="1" applyFill="1" applyBorder="1" applyAlignment="1">
      <alignment horizontal="center" vertical="center" wrapText="1"/>
    </xf>
    <xf numFmtId="1" fontId="21" fillId="4" borderId="14" xfId="0" applyNumberFormat="1" applyFont="1" applyFill="1" applyBorder="1" applyAlignment="1">
      <alignment horizontal="center" vertical="center" wrapText="1"/>
    </xf>
    <xf numFmtId="1" fontId="21" fillId="22" borderId="39" xfId="0" applyNumberFormat="1" applyFont="1" applyFill="1" applyBorder="1" applyAlignment="1">
      <alignment horizontal="center" vertical="center" wrapText="1"/>
    </xf>
    <xf numFmtId="1" fontId="21" fillId="22" borderId="14" xfId="0" applyNumberFormat="1" applyFont="1" applyFill="1" applyBorder="1" applyAlignment="1">
      <alignment horizontal="center" vertical="center" wrapText="1"/>
    </xf>
    <xf numFmtId="49" fontId="2" fillId="7" borderId="23" xfId="0" applyNumberFormat="1" applyFont="1" applyFill="1" applyBorder="1" applyAlignment="1">
      <alignment horizontal="center" vertical="center" wrapText="1"/>
    </xf>
    <xf numFmtId="49" fontId="2" fillId="7" borderId="24" xfId="0" applyNumberFormat="1" applyFont="1" applyFill="1" applyBorder="1" applyAlignment="1">
      <alignment horizontal="center" vertical="center" wrapText="1"/>
    </xf>
    <xf numFmtId="49" fontId="2" fillId="8" borderId="24" xfId="0" applyNumberFormat="1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vertical="center" wrapText="1"/>
    </xf>
    <xf numFmtId="49" fontId="2" fillId="22" borderId="24" xfId="0" applyNumberFormat="1" applyFont="1" applyFill="1" applyBorder="1" applyAlignment="1">
      <alignment horizontal="center" vertical="center" wrapText="1"/>
    </xf>
    <xf numFmtId="49" fontId="2" fillId="8" borderId="26" xfId="0" applyNumberFormat="1" applyFont="1" applyFill="1" applyBorder="1" applyAlignment="1">
      <alignment horizontal="center" vertical="center" wrapText="1"/>
    </xf>
    <xf numFmtId="1" fontId="10" fillId="7" borderId="15" xfId="0" applyNumberFormat="1" applyFont="1" applyFill="1" applyBorder="1" applyAlignment="1">
      <alignment horizontal="center" vertical="center" wrapText="1"/>
    </xf>
    <xf numFmtId="1" fontId="10" fillId="7" borderId="11" xfId="0" applyNumberFormat="1" applyFont="1" applyFill="1" applyBorder="1" applyAlignment="1">
      <alignment horizontal="center" vertical="center" wrapText="1"/>
    </xf>
    <xf numFmtId="1" fontId="6" fillId="7" borderId="40" xfId="0" applyNumberFormat="1" applyFont="1" applyFill="1" applyBorder="1" applyAlignment="1">
      <alignment horizontal="center" vertical="center" wrapText="1"/>
    </xf>
    <xf numFmtId="1" fontId="10" fillId="8" borderId="15" xfId="0" applyNumberFormat="1" applyFont="1" applyFill="1" applyBorder="1" applyAlignment="1">
      <alignment horizontal="center" vertical="center" wrapText="1"/>
    </xf>
    <xf numFmtId="49" fontId="2" fillId="7" borderId="26" xfId="0" applyNumberFormat="1" applyFont="1" applyFill="1" applyBorder="1" applyAlignment="1">
      <alignment horizontal="center" vertical="center" wrapText="1"/>
    </xf>
    <xf numFmtId="49" fontId="2" fillId="8" borderId="23" xfId="0" applyNumberFormat="1" applyFont="1" applyFill="1" applyBorder="1" applyAlignment="1">
      <alignment horizontal="center" vertical="center" wrapText="1"/>
    </xf>
    <xf numFmtId="49" fontId="2" fillId="4" borderId="23" xfId="0" applyNumberFormat="1" applyFont="1" applyFill="1" applyBorder="1" applyAlignment="1">
      <alignment horizontal="center" vertical="center" wrapText="1"/>
    </xf>
    <xf numFmtId="49" fontId="2" fillId="4" borderId="26" xfId="0" applyNumberFormat="1" applyFont="1" applyFill="1" applyBorder="1" applyAlignment="1">
      <alignment horizontal="center" vertical="center" wrapText="1"/>
    </xf>
    <xf numFmtId="49" fontId="2" fillId="22" borderId="23" xfId="0" applyNumberFormat="1" applyFont="1" applyFill="1" applyBorder="1" applyAlignment="1">
      <alignment horizontal="center" vertical="center" wrapText="1"/>
    </xf>
    <xf numFmtId="49" fontId="2" fillId="22" borderId="26" xfId="0" applyNumberFormat="1" applyFont="1" applyFill="1" applyBorder="1" applyAlignment="1">
      <alignment horizontal="center" vertical="center" wrapText="1"/>
    </xf>
    <xf numFmtId="1" fontId="10" fillId="4" borderId="15" xfId="0" applyNumberFormat="1" applyFont="1" applyFill="1" applyBorder="1" applyAlignment="1">
      <alignment horizontal="center" vertical="center" wrapText="1"/>
    </xf>
    <xf numFmtId="1" fontId="10" fillId="22" borderId="15" xfId="0" applyNumberFormat="1" applyFont="1" applyFill="1" applyBorder="1" applyAlignment="1">
      <alignment horizontal="center" vertical="center" wrapText="1"/>
    </xf>
    <xf numFmtId="1" fontId="26" fillId="7" borderId="15" xfId="0" applyNumberFormat="1" applyFont="1" applyFill="1" applyBorder="1" applyAlignment="1">
      <alignment horizontal="center" vertical="center" wrapText="1"/>
    </xf>
    <xf numFmtId="1" fontId="26" fillId="8" borderId="15" xfId="0" applyNumberFormat="1" applyFont="1" applyFill="1" applyBorder="1" applyAlignment="1">
      <alignment horizontal="center" vertical="center" wrapText="1"/>
    </xf>
    <xf numFmtId="1" fontId="26" fillId="4" borderId="15" xfId="0" applyNumberFormat="1" applyFont="1" applyFill="1" applyBorder="1" applyAlignment="1">
      <alignment horizontal="center" vertical="center" wrapText="1"/>
    </xf>
    <xf numFmtId="1" fontId="26" fillId="22" borderId="15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 vertical="center" wrapText="1"/>
    </xf>
    <xf numFmtId="175" fontId="10" fillId="20" borderId="10" xfId="0" applyNumberFormat="1" applyFont="1" applyFill="1" applyBorder="1" applyAlignment="1">
      <alignment horizontal="center" vertical="center" wrapText="1"/>
    </xf>
    <xf numFmtId="175" fontId="10" fillId="0" borderId="20" xfId="0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3" fillId="0" borderId="42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18" fillId="22" borderId="43" xfId="0" applyFont="1" applyFill="1" applyBorder="1" applyAlignment="1">
      <alignment horizontal="center" vertical="center" wrapText="1"/>
    </xf>
    <xf numFmtId="0" fontId="18" fillId="22" borderId="44" xfId="0" applyFont="1" applyFill="1" applyBorder="1" applyAlignment="1">
      <alignment horizontal="center" vertical="center" wrapText="1"/>
    </xf>
    <xf numFmtId="0" fontId="18" fillId="8" borderId="43" xfId="0" applyFont="1" applyFill="1" applyBorder="1" applyAlignment="1">
      <alignment horizontal="center" vertical="center" wrapText="1"/>
    </xf>
    <xf numFmtId="0" fontId="18" fillId="8" borderId="44" xfId="0" applyFont="1" applyFill="1" applyBorder="1" applyAlignment="1">
      <alignment horizontal="center" vertical="center" wrapText="1"/>
    </xf>
    <xf numFmtId="0" fontId="18" fillId="7" borderId="43" xfId="0" applyFont="1" applyFill="1" applyBorder="1" applyAlignment="1">
      <alignment horizontal="center" vertical="center" wrapText="1"/>
    </xf>
    <xf numFmtId="0" fontId="18" fillId="7" borderId="44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wrapText="1"/>
    </xf>
    <xf numFmtId="0" fontId="24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50" xfId="0" applyFont="1" applyBorder="1" applyAlignment="1">
      <alignment horizontal="right" wrapText="1"/>
    </xf>
    <xf numFmtId="0" fontId="13" fillId="0" borderId="11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0" fillId="0" borderId="24" xfId="0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48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48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00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00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3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00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00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6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67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pic>
      <xdr:nvPicPr>
        <xdr:cNvPr id="4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667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4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4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4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4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115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pic>
      <xdr:nvPicPr>
        <xdr:cNvPr id="4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pic>
      <xdr:nvPicPr>
        <xdr:cNvPr id="4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28" name="Picture 28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79" name="Picture 79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83" name="Picture 83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134" name="Picture 134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28" name="Picture 28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79" name="Picture 79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83" name="Picture 83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134" name="Picture 134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28" name="Picture 28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79" name="Picture 79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83" name="Picture 83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134" name="Picture 134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28" name="Picture 28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79" name="Picture 79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83" name="Picture 83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134" name="Picture 134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28" name="Picture 28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79" name="Picture 79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83" name="Picture 83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134" name="Picture 134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28" name="Picture 28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79" name="Picture 79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83" name="Picture 83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134" name="Picture 134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28" name="Picture 28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79" name="Picture 79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83" name="Picture 83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134" name="Picture 134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28" name="Picture 28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79" name="Picture 79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83" name="Picture 83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134" name="Picture 134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28" name="Picture 28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79" name="Picture 79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83" name="Picture 83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134" name="Picture 134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114300</xdr:rowOff>
    </xdr:from>
    <xdr:to>
      <xdr:col>1</xdr:col>
      <xdr:colOff>0</xdr:colOff>
      <xdr:row>24</xdr:row>
      <xdr:rowOff>381000</xdr:rowOff>
    </xdr:to>
    <xdr:pic>
      <xdr:nvPicPr>
        <xdr:cNvPr id="1" name="Picture 1" descr="MCMP00121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3159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228600</xdr:rowOff>
    </xdr:from>
    <xdr:to>
      <xdr:col>1</xdr:col>
      <xdr:colOff>0</xdr:colOff>
      <xdr:row>3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6384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228600</xdr:rowOff>
    </xdr:from>
    <xdr:to>
      <xdr:col>1</xdr:col>
      <xdr:colOff>0</xdr:colOff>
      <xdr:row>23</xdr:row>
      <xdr:rowOff>438150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299210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228600</xdr:rowOff>
    </xdr:from>
    <xdr:to>
      <xdr:col>1</xdr:col>
      <xdr:colOff>0</xdr:colOff>
      <xdr:row>3</xdr:row>
      <xdr:rowOff>495300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6384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228600</xdr:rowOff>
    </xdr:from>
    <xdr:to>
      <xdr:col>1</xdr:col>
      <xdr:colOff>0</xdr:colOff>
      <xdr:row>4</xdr:row>
      <xdr:rowOff>495300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1908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228600</xdr:rowOff>
    </xdr:from>
    <xdr:to>
      <xdr:col>1</xdr:col>
      <xdr:colOff>0</xdr:colOff>
      <xdr:row>7</xdr:row>
      <xdr:rowOff>495300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2195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228600</xdr:rowOff>
    </xdr:from>
    <xdr:to>
      <xdr:col>1</xdr:col>
      <xdr:colOff>0</xdr:colOff>
      <xdr:row>8</xdr:row>
      <xdr:rowOff>495300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51054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228600</xdr:rowOff>
    </xdr:from>
    <xdr:to>
      <xdr:col>1</xdr:col>
      <xdr:colOff>0</xdr:colOff>
      <xdr:row>9</xdr:row>
      <xdr:rowOff>495300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5638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5972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466725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4580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228600</xdr:rowOff>
    </xdr:from>
    <xdr:to>
      <xdr:col>1</xdr:col>
      <xdr:colOff>0</xdr:colOff>
      <xdr:row>12</xdr:row>
      <xdr:rowOff>428625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9248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228600</xdr:rowOff>
    </xdr:from>
    <xdr:to>
      <xdr:col>1</xdr:col>
      <xdr:colOff>0</xdr:colOff>
      <xdr:row>13</xdr:row>
      <xdr:rowOff>495300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3534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71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71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71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71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71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228600</xdr:rowOff>
    </xdr:from>
    <xdr:to>
      <xdr:col>1</xdr:col>
      <xdr:colOff>0</xdr:colOff>
      <xdr:row>14</xdr:row>
      <xdr:rowOff>495300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9439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123825</xdr:rowOff>
    </xdr:from>
    <xdr:to>
      <xdr:col>1</xdr:col>
      <xdr:colOff>0</xdr:colOff>
      <xdr:row>15</xdr:row>
      <xdr:rowOff>361950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94488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228600</xdr:rowOff>
    </xdr:from>
    <xdr:to>
      <xdr:col>1</xdr:col>
      <xdr:colOff>0</xdr:colOff>
      <xdr:row>17</xdr:row>
      <xdr:rowOff>390525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011555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228600</xdr:rowOff>
    </xdr:from>
    <xdr:to>
      <xdr:col>1</xdr:col>
      <xdr:colOff>0</xdr:colOff>
      <xdr:row>18</xdr:row>
      <xdr:rowOff>495300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05060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049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228600</xdr:rowOff>
    </xdr:from>
    <xdr:to>
      <xdr:col>1</xdr:col>
      <xdr:colOff>0</xdr:colOff>
      <xdr:row>19</xdr:row>
      <xdr:rowOff>495300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277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67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114300</xdr:rowOff>
    </xdr:from>
    <xdr:to>
      <xdr:col>1</xdr:col>
      <xdr:colOff>0</xdr:colOff>
      <xdr:row>24</xdr:row>
      <xdr:rowOff>381000</xdr:rowOff>
    </xdr:to>
    <xdr:pic>
      <xdr:nvPicPr>
        <xdr:cNvPr id="52" name="Picture 52" descr="MCMP00121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3159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744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228600</xdr:rowOff>
    </xdr:from>
    <xdr:to>
      <xdr:col>1</xdr:col>
      <xdr:colOff>0</xdr:colOff>
      <xdr:row>23</xdr:row>
      <xdr:rowOff>438150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299210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696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71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715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228600</xdr:rowOff>
    </xdr:from>
    <xdr:to>
      <xdr:col>1</xdr:col>
      <xdr:colOff>0</xdr:colOff>
      <xdr:row>21</xdr:row>
      <xdr:rowOff>495300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19729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228600</xdr:rowOff>
    </xdr:from>
    <xdr:to>
      <xdr:col>1</xdr:col>
      <xdr:colOff>0</xdr:colOff>
      <xdr:row>22</xdr:row>
      <xdr:rowOff>390525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26015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114300</xdr:rowOff>
    </xdr:from>
    <xdr:to>
      <xdr:col>1</xdr:col>
      <xdr:colOff>0</xdr:colOff>
      <xdr:row>17</xdr:row>
      <xdr:rowOff>381000</xdr:rowOff>
    </xdr:to>
    <xdr:pic>
      <xdr:nvPicPr>
        <xdr:cNvPr id="1" name="Picture 1" descr="MCMP00121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6010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981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02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228600</xdr:rowOff>
    </xdr:from>
    <xdr:to>
      <xdr:col>1</xdr:col>
      <xdr:colOff>0</xdr:colOff>
      <xdr:row>16</xdr:row>
      <xdr:rowOff>438150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277225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981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228600</xdr:rowOff>
    </xdr:from>
    <xdr:to>
      <xdr:col>1</xdr:col>
      <xdr:colOff>0</xdr:colOff>
      <xdr:row>3</xdr:row>
      <xdr:rowOff>495300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2099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581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581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581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581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228600</xdr:rowOff>
    </xdr:from>
    <xdr:to>
      <xdr:col>1</xdr:col>
      <xdr:colOff>0</xdr:colOff>
      <xdr:row>5</xdr:row>
      <xdr:rowOff>466725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81000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04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228600</xdr:rowOff>
    </xdr:from>
    <xdr:to>
      <xdr:col>1</xdr:col>
      <xdr:colOff>0</xdr:colOff>
      <xdr:row>6</xdr:row>
      <xdr:rowOff>428625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2767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04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476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476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476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476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476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476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228600</xdr:rowOff>
    </xdr:from>
    <xdr:to>
      <xdr:col>1</xdr:col>
      <xdr:colOff>0</xdr:colOff>
      <xdr:row>7</xdr:row>
      <xdr:rowOff>495300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7053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123825</xdr:rowOff>
    </xdr:from>
    <xdr:to>
      <xdr:col>1</xdr:col>
      <xdr:colOff>0</xdr:colOff>
      <xdr:row>8</xdr:row>
      <xdr:rowOff>361950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5210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228600</xdr:rowOff>
    </xdr:from>
    <xdr:to>
      <xdr:col>1</xdr:col>
      <xdr:colOff>0</xdr:colOff>
      <xdr:row>10</xdr:row>
      <xdr:rowOff>390525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587692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228600</xdr:rowOff>
    </xdr:from>
    <xdr:to>
      <xdr:col>1</xdr:col>
      <xdr:colOff>0</xdr:colOff>
      <xdr:row>11</xdr:row>
      <xdr:rowOff>476250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26745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515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228600</xdr:rowOff>
    </xdr:from>
    <xdr:to>
      <xdr:col>1</xdr:col>
      <xdr:colOff>0</xdr:colOff>
      <xdr:row>12</xdr:row>
      <xdr:rowOff>447675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74370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6962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0</xdr:colOff>
      <xdr:row>17</xdr:row>
      <xdr:rowOff>381000</xdr:rowOff>
    </xdr:to>
    <xdr:pic>
      <xdr:nvPicPr>
        <xdr:cNvPr id="52" name="Picture 52" descr="MCMP00121_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6010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029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228600</xdr:rowOff>
    </xdr:from>
    <xdr:to>
      <xdr:col>1</xdr:col>
      <xdr:colOff>0</xdr:colOff>
      <xdr:row>16</xdr:row>
      <xdr:rowOff>438150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8277225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04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476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4476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228600</xdr:rowOff>
    </xdr:from>
    <xdr:to>
      <xdr:col>1</xdr:col>
      <xdr:colOff>0</xdr:colOff>
      <xdr:row>14</xdr:row>
      <xdr:rowOff>495300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2580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228600</xdr:rowOff>
    </xdr:from>
    <xdr:to>
      <xdr:col>1</xdr:col>
      <xdr:colOff>0</xdr:colOff>
      <xdr:row>15</xdr:row>
      <xdr:rowOff>390525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7886700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28" name="Picture 56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79" name="Picture 107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83" name="Picture 112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84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5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6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7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8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9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0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1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2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3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4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5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6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7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8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9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0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4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05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06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7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8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9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110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111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2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4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5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116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7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8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119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0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2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3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4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5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126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127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128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129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130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131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3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133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134" name="Picture 163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35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36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137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28" name="Picture 28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79" name="Picture 79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83" name="Picture 83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134" name="Picture 134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28" name="Picture 28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8252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79" name="Picture 79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8252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83" name="Picture 83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8252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134" name="Picture 134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8252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28" name="Picture 28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79" name="Picture 79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83" name="Picture 83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134" name="Picture 134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28" name="Picture 28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79" name="Picture 79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83" name="Picture 83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134" name="Picture 134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28" name="Picture 28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79" name="Picture 79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83" name="Picture 83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5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74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5</xdr:row>
      <xdr:rowOff>228600</xdr:rowOff>
    </xdr:from>
    <xdr:to>
      <xdr:col>16</xdr:col>
      <xdr:colOff>0</xdr:colOff>
      <xdr:row>5</xdr:row>
      <xdr:rowOff>495300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29718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457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7</xdr:row>
      <xdr:rowOff>228600</xdr:rowOff>
    </xdr:from>
    <xdr:to>
      <xdr:col>16</xdr:col>
      <xdr:colOff>0</xdr:colOff>
      <xdr:row>7</xdr:row>
      <xdr:rowOff>466725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68617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3924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0</xdr:colOff>
      <xdr:row>16</xdr:row>
      <xdr:rowOff>495300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02945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9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</xdr:row>
      <xdr:rowOff>228600</xdr:rowOff>
    </xdr:from>
    <xdr:to>
      <xdr:col>16</xdr:col>
      <xdr:colOff>0</xdr:colOff>
      <xdr:row>9</xdr:row>
      <xdr:rowOff>457200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610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</xdr:row>
      <xdr:rowOff>123825</xdr:rowOff>
    </xdr:from>
    <xdr:to>
      <xdr:col>16</xdr:col>
      <xdr:colOff>0</xdr:colOff>
      <xdr:row>10</xdr:row>
      <xdr:rowOff>361950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9625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12</xdr:row>
      <xdr:rowOff>228600</xdr:rowOff>
    </xdr:from>
    <xdr:to>
      <xdr:col>16</xdr:col>
      <xdr:colOff>0</xdr:colOff>
      <xdr:row>12</xdr:row>
      <xdr:rowOff>438150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56578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13</xdr:row>
      <xdr:rowOff>228600</xdr:rowOff>
    </xdr:from>
    <xdr:to>
      <xdr:col>16</xdr:col>
      <xdr:colOff>0</xdr:colOff>
      <xdr:row>13</xdr:row>
      <xdr:rowOff>457200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0960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14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14</xdr:row>
      <xdr:rowOff>228600</xdr:rowOff>
    </xdr:from>
    <xdr:to>
      <xdr:col>16</xdr:col>
      <xdr:colOff>0</xdr:colOff>
      <xdr:row>14</xdr:row>
      <xdr:rowOff>400050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55320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6724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17</xdr:row>
      <xdr:rowOff>228600</xdr:rowOff>
    </xdr:from>
    <xdr:to>
      <xdr:col>16</xdr:col>
      <xdr:colOff>0</xdr:colOff>
      <xdr:row>17</xdr:row>
      <xdr:rowOff>476250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65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pic>
      <xdr:nvPicPr>
        <xdr:cNvPr id="134" name="Picture 134" descr="MCMP00121_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49175" y="8924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790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19</xdr:row>
      <xdr:rowOff>228600</xdr:rowOff>
    </xdr:from>
    <xdr:to>
      <xdr:col>16</xdr:col>
      <xdr:colOff>0</xdr:colOff>
      <xdr:row>19</xdr:row>
      <xdr:rowOff>495300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86106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8</xdr:row>
      <xdr:rowOff>228600</xdr:rowOff>
    </xdr:from>
    <xdr:to>
      <xdr:col>16</xdr:col>
      <xdr:colOff>0</xdr:colOff>
      <xdr:row>8</xdr:row>
      <xdr:rowOff>457200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9175" y="41529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doh.state.fl.us/exchange/D%27Lo_Trejo/Inbox/Noncompliance%20tracking.EML/Noncompliance%20Correction%20Tracking%202009%20-%202010.xls/C58EA28C-18C0-4a97-9AF2-036E93DDAFB3/nct%20prior%20y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s00sfp0001\CMSN\Early%20Steps\Performance%20Improvement%20Unit\QA%202008-09\Non%20Compliance%20Tracking\Noncompliance%20Correction%20Tracking%202008%20-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y Area"/>
      <sheetName val="Big Bend"/>
      <sheetName val="Central Fl"/>
      <sheetName val="Gold Coast"/>
      <sheetName val="Gulf Central"/>
      <sheetName val="Keys"/>
      <sheetName val="North Beaches"/>
      <sheetName val="North Central"/>
      <sheetName val="North Dade"/>
      <sheetName val="Northeastern"/>
      <sheetName val="S. Miami"/>
      <sheetName val="Southwest"/>
      <sheetName val="Space Coast"/>
      <sheetName val="Treasure Coast"/>
      <sheetName val="West Central"/>
      <sheetName val="Western Panhandle"/>
      <sheetName val="Statewide 2006 - 2007 "/>
      <sheetName val="Statewide 2007 - 2008"/>
    </sheetNames>
    <sheetDataSet>
      <sheetData sheetId="4">
        <row r="27">
          <cell r="N27">
            <v>0</v>
          </cell>
        </row>
      </sheetData>
      <sheetData sheetId="6">
        <row r="27">
          <cell r="N27">
            <v>0</v>
          </cell>
        </row>
      </sheetData>
      <sheetData sheetId="7">
        <row r="27">
          <cell r="N27">
            <v>0</v>
          </cell>
          <cell r="AN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y Area"/>
      <sheetName val="Big Bend"/>
      <sheetName val="Central Fl"/>
      <sheetName val="Gold Coast"/>
      <sheetName val="Gulf Central"/>
      <sheetName val="North Beaches"/>
      <sheetName val="North Central"/>
      <sheetName val="North Dade"/>
      <sheetName val="Northeastern"/>
      <sheetName val="Southernmost Coast"/>
      <sheetName val="Southwest"/>
      <sheetName val="Space Coast"/>
      <sheetName val="Treasure Coast"/>
      <sheetName val="West Central"/>
      <sheetName val="Western Panhandle"/>
      <sheetName val="Correction Status "/>
      <sheetName val="Statewide 2008 - 2009"/>
      <sheetName val="Indicator 9"/>
      <sheetName val="Indicator 9 Worksheet "/>
    </sheetNames>
    <sheetDataSet>
      <sheetData sheetId="15">
        <row r="8">
          <cell r="J8" t="str">
            <v/>
          </cell>
          <cell r="M8" t="str">
            <v/>
          </cell>
          <cell r="P8" t="str">
            <v/>
          </cell>
          <cell r="S8" t="str">
            <v/>
          </cell>
          <cell r="V8" t="str">
            <v/>
          </cell>
          <cell r="Y8" t="str">
            <v/>
          </cell>
          <cell r="AB8" t="str">
            <v/>
          </cell>
          <cell r="AE8" t="str">
            <v/>
          </cell>
          <cell r="AH8" t="str">
            <v/>
          </cell>
          <cell r="AK8" t="str">
            <v/>
          </cell>
          <cell r="AN8" t="str">
            <v/>
          </cell>
          <cell r="AQ8" t="str">
            <v/>
          </cell>
          <cell r="AT8" t="str">
            <v/>
          </cell>
          <cell r="AW8" t="str">
            <v/>
          </cell>
          <cell r="AZ8" t="str">
            <v/>
          </cell>
        </row>
        <row r="13">
          <cell r="J13" t="str">
            <v/>
          </cell>
          <cell r="M13" t="str">
            <v/>
          </cell>
          <cell r="P13" t="str">
            <v/>
          </cell>
          <cell r="S13" t="str">
            <v/>
          </cell>
          <cell r="V13" t="str">
            <v/>
          </cell>
          <cell r="Y13" t="str">
            <v/>
          </cell>
          <cell r="AB13" t="str">
            <v/>
          </cell>
          <cell r="AE13" t="str">
            <v/>
          </cell>
          <cell r="AH13" t="str">
            <v/>
          </cell>
          <cell r="AK13" t="str">
            <v/>
          </cell>
          <cell r="AN13" t="str">
            <v/>
          </cell>
          <cell r="AQ13" t="str">
            <v/>
          </cell>
          <cell r="AT13" t="str">
            <v/>
          </cell>
          <cell r="AW13" t="str">
            <v/>
          </cell>
          <cell r="AZ13" t="str">
            <v/>
          </cell>
        </row>
        <row r="14">
          <cell r="J14" t="str">
            <v/>
          </cell>
          <cell r="L14" t="str">
            <v/>
          </cell>
          <cell r="P14" t="str">
            <v/>
          </cell>
          <cell r="S14" t="str">
            <v/>
          </cell>
          <cell r="V14" t="str">
            <v/>
          </cell>
          <cell r="Y14" t="str">
            <v/>
          </cell>
          <cell r="AB14" t="str">
            <v/>
          </cell>
          <cell r="AE14" t="str">
            <v/>
          </cell>
          <cell r="AH14" t="str">
            <v/>
          </cell>
          <cell r="AK14" t="str">
            <v/>
          </cell>
          <cell r="AN14" t="str">
            <v/>
          </cell>
          <cell r="AQ14" t="str">
            <v/>
          </cell>
          <cell r="AT14" t="str">
            <v/>
          </cell>
          <cell r="AW14" t="str">
            <v/>
          </cell>
          <cell r="AZ14" t="str">
            <v/>
          </cell>
        </row>
        <row r="19">
          <cell r="J19" t="str">
            <v/>
          </cell>
          <cell r="M19" t="str">
            <v/>
          </cell>
          <cell r="P19" t="str">
            <v/>
          </cell>
          <cell r="S19" t="str">
            <v/>
          </cell>
          <cell r="V19" t="str">
            <v/>
          </cell>
          <cell r="Y19" t="str">
            <v/>
          </cell>
          <cell r="AB19" t="str">
            <v/>
          </cell>
          <cell r="AE19" t="str">
            <v/>
          </cell>
          <cell r="AH19" t="str">
            <v/>
          </cell>
          <cell r="AK19" t="str">
            <v/>
          </cell>
          <cell r="AN19" t="str">
            <v/>
          </cell>
          <cell r="AQ19" t="str">
            <v/>
          </cell>
          <cell r="AT19" t="str">
            <v/>
          </cell>
          <cell r="AW19" t="str">
            <v/>
          </cell>
          <cell r="AZ19" t="str">
            <v/>
          </cell>
        </row>
        <row r="20">
          <cell r="J20" t="str">
            <v/>
          </cell>
          <cell r="P20" t="str">
            <v/>
          </cell>
          <cell r="S20" t="str">
            <v/>
          </cell>
          <cell r="V20" t="str">
            <v/>
          </cell>
          <cell r="Y20" t="str">
            <v/>
          </cell>
          <cell r="AB20" t="str">
            <v/>
          </cell>
          <cell r="AH20" t="str">
            <v/>
          </cell>
          <cell r="AK20" t="str">
            <v/>
          </cell>
          <cell r="AN20" t="str">
            <v/>
          </cell>
          <cell r="AQ20" t="str">
            <v/>
          </cell>
          <cell r="AT20" t="str">
            <v/>
          </cell>
          <cell r="AW20" t="str">
            <v/>
          </cell>
          <cell r="AZ20" t="str">
            <v/>
          </cell>
        </row>
        <row r="22">
          <cell r="M22" t="str">
            <v/>
          </cell>
          <cell r="P22" t="str">
            <v/>
          </cell>
          <cell r="S22" t="str">
            <v/>
          </cell>
          <cell r="V22" t="str">
            <v/>
          </cell>
          <cell r="Y22" t="str">
            <v/>
          </cell>
          <cell r="AB22" t="str">
            <v/>
          </cell>
          <cell r="AE22" t="str">
            <v/>
          </cell>
          <cell r="AH22" t="str">
            <v/>
          </cell>
          <cell r="AK22" t="str">
            <v/>
          </cell>
          <cell r="AN22" t="str">
            <v/>
          </cell>
          <cell r="AQ22" t="str">
            <v/>
          </cell>
          <cell r="AT22" t="str">
            <v/>
          </cell>
          <cell r="AW22" t="str">
            <v/>
          </cell>
          <cell r="AZ22" t="str">
            <v/>
          </cell>
        </row>
        <row r="23">
          <cell r="M23" t="str">
            <v/>
          </cell>
          <cell r="P23" t="str">
            <v/>
          </cell>
          <cell r="S23" t="str">
            <v/>
          </cell>
          <cell r="V23" t="str">
            <v/>
          </cell>
          <cell r="Y23" t="str">
            <v/>
          </cell>
          <cell r="AB23" t="str">
            <v/>
          </cell>
          <cell r="AE23" t="str">
            <v/>
          </cell>
          <cell r="AH23" t="str">
            <v/>
          </cell>
          <cell r="AK23" t="str">
            <v/>
          </cell>
          <cell r="AN23" t="str">
            <v/>
          </cell>
          <cell r="AQ23" t="str">
            <v/>
          </cell>
          <cell r="AT23" t="str">
            <v/>
          </cell>
          <cell r="AW23" t="str">
            <v/>
          </cell>
          <cell r="AZ23" t="str">
            <v/>
          </cell>
        </row>
        <row r="24">
          <cell r="M24" t="str">
            <v/>
          </cell>
          <cell r="P24" t="str">
            <v/>
          </cell>
          <cell r="S24" t="str">
            <v/>
          </cell>
          <cell r="V24" t="str">
            <v/>
          </cell>
          <cell r="Y24" t="str">
            <v/>
          </cell>
          <cell r="AE24" t="str">
            <v/>
          </cell>
          <cell r="AH24" t="str">
            <v/>
          </cell>
          <cell r="AK24" t="str">
            <v/>
          </cell>
          <cell r="AN24" t="str">
            <v/>
          </cell>
          <cell r="AQ24" t="str">
            <v/>
          </cell>
          <cell r="AT24" t="str">
            <v/>
          </cell>
          <cell r="AW24" t="str">
            <v/>
          </cell>
          <cell r="AZ2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AX24"/>
  <sheetViews>
    <sheetView tabSelected="1" zoomScale="75" zoomScaleNormal="75" zoomScaleSheetLayoutView="75" zoomScalePageLayoutView="0" workbookViewId="0" topLeftCell="A1">
      <selection activeCell="A1" sqref="A1:AX1"/>
    </sheetView>
  </sheetViews>
  <sheetFormatPr defaultColWidth="9.140625" defaultRowHeight="12.75"/>
  <cols>
    <col min="1" max="1" width="9.8515625" style="1" customWidth="1"/>
    <col min="2" max="2" width="38.140625" style="1" customWidth="1"/>
    <col min="3" max="34" width="3.7109375" style="1" customWidth="1"/>
    <col min="35" max="35" width="5.28125" style="1" customWidth="1"/>
    <col min="36" max="46" width="3.7109375" style="1" customWidth="1"/>
    <col min="47" max="47" width="5.00390625" style="1" customWidth="1"/>
    <col min="48" max="50" width="5.28125" style="1" customWidth="1"/>
  </cols>
  <sheetData>
    <row r="1" spans="1:50" ht="25.5" customHeight="1">
      <c r="A1" s="222" t="s">
        <v>144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</row>
    <row r="2" spans="1:50" ht="24" customHeight="1">
      <c r="A2" s="179" t="s">
        <v>143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</row>
    <row r="3" spans="1:50" ht="24" customHeight="1">
      <c r="A3" s="43"/>
      <c r="B3" s="163" t="s">
        <v>104</v>
      </c>
      <c r="C3" s="163"/>
      <c r="D3" s="163"/>
      <c r="E3" s="163"/>
      <c r="F3" s="163"/>
      <c r="G3" s="163"/>
      <c r="H3" s="163"/>
      <c r="I3" s="163"/>
      <c r="J3" s="163"/>
      <c r="K3" s="163"/>
      <c r="L3" s="100"/>
      <c r="M3" s="100"/>
      <c r="N3" s="100"/>
      <c r="O3" s="100"/>
      <c r="P3" s="100"/>
      <c r="Q3" s="101"/>
      <c r="R3" s="101"/>
      <c r="S3" s="101"/>
      <c r="T3" s="101"/>
      <c r="U3" s="101"/>
      <c r="V3" s="101"/>
      <c r="W3" s="168" t="s">
        <v>117</v>
      </c>
      <c r="X3" s="168"/>
      <c r="Y3" s="168"/>
      <c r="Z3" s="168"/>
      <c r="AA3" s="167"/>
      <c r="AB3" s="167"/>
      <c r="AC3" s="167"/>
      <c r="AD3" s="160" t="s">
        <v>116</v>
      </c>
      <c r="AE3" s="160"/>
      <c r="AF3" s="160"/>
      <c r="AG3" s="161" t="s">
        <v>115</v>
      </c>
      <c r="AH3" s="161"/>
      <c r="AI3" s="161"/>
      <c r="AJ3" s="69"/>
      <c r="AK3" s="69"/>
      <c r="AL3" s="164" t="s">
        <v>84</v>
      </c>
      <c r="AM3" s="165"/>
      <c r="AN3" s="165"/>
      <c r="AO3" s="165"/>
      <c r="AP3" s="165"/>
      <c r="AQ3" s="165"/>
      <c r="AR3" s="165"/>
      <c r="AS3" s="165"/>
      <c r="AT3" s="165"/>
      <c r="AU3" s="165"/>
      <c r="AV3" s="166"/>
      <c r="AW3" s="166"/>
      <c r="AX3" s="43"/>
    </row>
    <row r="4" spans="1:50" ht="30" customHeight="1">
      <c r="A4" s="182" t="s">
        <v>118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</row>
    <row r="5" spans="1:50" ht="30" customHeight="1" thickBot="1">
      <c r="A5" s="162" t="s">
        <v>58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</row>
    <row r="6" spans="1:50" ht="59.25" customHeight="1" thickBot="1" thickTop="1">
      <c r="A6" s="29"/>
      <c r="B6" s="30"/>
      <c r="C6" s="173" t="s">
        <v>91</v>
      </c>
      <c r="D6" s="173"/>
      <c r="E6" s="173"/>
      <c r="F6" s="171" t="s">
        <v>56</v>
      </c>
      <c r="G6" s="171"/>
      <c r="H6" s="172"/>
      <c r="I6" s="171" t="s">
        <v>92</v>
      </c>
      <c r="J6" s="171"/>
      <c r="K6" s="172"/>
      <c r="L6" s="175" t="s">
        <v>93</v>
      </c>
      <c r="M6" s="175"/>
      <c r="N6" s="176"/>
      <c r="O6" s="173" t="s">
        <v>94</v>
      </c>
      <c r="P6" s="173"/>
      <c r="Q6" s="174"/>
      <c r="R6" s="173" t="s">
        <v>95</v>
      </c>
      <c r="S6" s="173"/>
      <c r="T6" s="174"/>
      <c r="U6" s="171" t="s">
        <v>96</v>
      </c>
      <c r="V6" s="171"/>
      <c r="W6" s="172"/>
      <c r="X6" s="169" t="s">
        <v>97</v>
      </c>
      <c r="Y6" s="169"/>
      <c r="Z6" s="170"/>
      <c r="AA6" s="175" t="s">
        <v>57</v>
      </c>
      <c r="AB6" s="175"/>
      <c r="AC6" s="176"/>
      <c r="AD6" s="169" t="s">
        <v>90</v>
      </c>
      <c r="AE6" s="169"/>
      <c r="AF6" s="170"/>
      <c r="AG6" s="175" t="s">
        <v>89</v>
      </c>
      <c r="AH6" s="175"/>
      <c r="AI6" s="176"/>
      <c r="AJ6" s="173" t="s">
        <v>98</v>
      </c>
      <c r="AK6" s="173"/>
      <c r="AL6" s="174"/>
      <c r="AM6" s="175" t="s">
        <v>99</v>
      </c>
      <c r="AN6" s="175"/>
      <c r="AO6" s="176"/>
      <c r="AP6" s="169" t="s">
        <v>100</v>
      </c>
      <c r="AQ6" s="169"/>
      <c r="AR6" s="170"/>
      <c r="AS6" s="171" t="s">
        <v>101</v>
      </c>
      <c r="AT6" s="171"/>
      <c r="AU6" s="172"/>
      <c r="AV6" s="184" t="s">
        <v>102</v>
      </c>
      <c r="AW6" s="184"/>
      <c r="AX6" s="185"/>
    </row>
    <row r="7" spans="1:50" ht="78.75" customHeight="1" thickBot="1" thickTop="1">
      <c r="A7" s="8" t="s">
        <v>0</v>
      </c>
      <c r="B7" s="9" t="s">
        <v>2</v>
      </c>
      <c r="C7" s="120" t="s">
        <v>66</v>
      </c>
      <c r="D7" s="121" t="s">
        <v>87</v>
      </c>
      <c r="E7" s="130" t="s">
        <v>133</v>
      </c>
      <c r="F7" s="131" t="s">
        <v>66</v>
      </c>
      <c r="G7" s="122" t="s">
        <v>87</v>
      </c>
      <c r="H7" s="125" t="s">
        <v>133</v>
      </c>
      <c r="I7" s="131" t="s">
        <v>66</v>
      </c>
      <c r="J7" s="122" t="s">
        <v>87</v>
      </c>
      <c r="K7" s="125" t="s">
        <v>133</v>
      </c>
      <c r="L7" s="132" t="s">
        <v>66</v>
      </c>
      <c r="M7" s="123" t="s">
        <v>87</v>
      </c>
      <c r="N7" s="133" t="s">
        <v>133</v>
      </c>
      <c r="O7" s="120" t="s">
        <v>66</v>
      </c>
      <c r="P7" s="121" t="s">
        <v>87</v>
      </c>
      <c r="Q7" s="130" t="s">
        <v>133</v>
      </c>
      <c r="R7" s="120" t="s">
        <v>66</v>
      </c>
      <c r="S7" s="121" t="s">
        <v>87</v>
      </c>
      <c r="T7" s="130" t="s">
        <v>133</v>
      </c>
      <c r="U7" s="131" t="s">
        <v>66</v>
      </c>
      <c r="V7" s="122" t="s">
        <v>87</v>
      </c>
      <c r="W7" s="125" t="s">
        <v>133</v>
      </c>
      <c r="X7" s="134" t="s">
        <v>66</v>
      </c>
      <c r="Y7" s="124" t="s">
        <v>87</v>
      </c>
      <c r="Z7" s="135" t="s">
        <v>133</v>
      </c>
      <c r="AA7" s="132" t="s">
        <v>66</v>
      </c>
      <c r="AB7" s="123" t="s">
        <v>87</v>
      </c>
      <c r="AC7" s="133" t="s">
        <v>133</v>
      </c>
      <c r="AD7" s="134" t="s">
        <v>66</v>
      </c>
      <c r="AE7" s="124" t="s">
        <v>87</v>
      </c>
      <c r="AF7" s="135" t="s">
        <v>133</v>
      </c>
      <c r="AG7" s="132" t="s">
        <v>66</v>
      </c>
      <c r="AH7" s="123" t="s">
        <v>87</v>
      </c>
      <c r="AI7" s="133" t="s">
        <v>133</v>
      </c>
      <c r="AJ7" s="120" t="s">
        <v>66</v>
      </c>
      <c r="AK7" s="121" t="s">
        <v>87</v>
      </c>
      <c r="AL7" s="130" t="s">
        <v>133</v>
      </c>
      <c r="AM7" s="132" t="s">
        <v>66</v>
      </c>
      <c r="AN7" s="123" t="s">
        <v>87</v>
      </c>
      <c r="AO7" s="133" t="s">
        <v>133</v>
      </c>
      <c r="AP7" s="134" t="s">
        <v>66</v>
      </c>
      <c r="AQ7" s="124" t="s">
        <v>87</v>
      </c>
      <c r="AR7" s="135" t="s">
        <v>133</v>
      </c>
      <c r="AS7" s="131" t="s">
        <v>66</v>
      </c>
      <c r="AT7" s="122" t="s">
        <v>87</v>
      </c>
      <c r="AU7" s="125" t="s">
        <v>133</v>
      </c>
      <c r="AV7" s="142" t="s">
        <v>66</v>
      </c>
      <c r="AW7" s="143" t="s">
        <v>87</v>
      </c>
      <c r="AX7" s="144" t="s">
        <v>133</v>
      </c>
    </row>
    <row r="8" spans="1:50" s="2" customFormat="1" ht="39.75" customHeight="1" thickTop="1">
      <c r="A8" s="32" t="s">
        <v>4</v>
      </c>
      <c r="B8" s="31" t="s">
        <v>25</v>
      </c>
      <c r="C8" s="112"/>
      <c r="D8" s="113">
        <f>'[2]Correction Status '!$J$8</f>
      </c>
      <c r="E8" s="138">
        <f>IF(AND('Bay Area'!C6=1,'Bay Area'!K6=0),1,"")</f>
      </c>
      <c r="F8" s="114"/>
      <c r="G8" s="115">
        <f>'[2]Correction Status '!$M$8</f>
      </c>
      <c r="H8" s="129">
        <f>IF(AND('Big Bend'!C6=1,'Big Bend'!K6=0),1,"")</f>
      </c>
      <c r="I8" s="114"/>
      <c r="J8" s="115">
        <f>'[2]Correction Status '!$P$8</f>
      </c>
      <c r="K8" s="139">
        <f>IF(AND(Central!C6=1,Central!K6=0),1,"")</f>
      </c>
      <c r="L8" s="116"/>
      <c r="M8" s="117">
        <f>'[2]Correction Status '!$S$8</f>
      </c>
      <c r="N8" s="136">
        <f>IF(AND('Gold Coast'!C6=1,'Gold Coast'!K6=0),1,"")</f>
      </c>
      <c r="O8" s="112"/>
      <c r="P8" s="113">
        <f>'[2]Correction Status '!$V$8</f>
      </c>
      <c r="Q8" s="126">
        <f>IF(AND('Gulf Central'!C6=1,'Gulf Central'!K6=0),1,"")</f>
      </c>
      <c r="R8" s="112"/>
      <c r="S8" s="113">
        <f>'[2]Correction Status '!$Y$8</f>
      </c>
      <c r="T8" s="126">
        <f>IF(AND('North Beaches'!C6=1,'North Beaches'!K6=0),1,"")</f>
      </c>
      <c r="U8" s="114"/>
      <c r="V8" s="115">
        <f>'[2]Correction Status '!$AB$8</f>
      </c>
      <c r="W8" s="139">
        <f>IF(AND('North Central'!C6=1,'North Central'!K6=0),1,"")</f>
      </c>
      <c r="X8" s="118"/>
      <c r="Y8" s="119">
        <f>'[2]Correction Status '!$AE$8</f>
      </c>
      <c r="Z8" s="137">
        <f>IF(AND('North Dade'!C6=1,'North Dade'!K6=0),1,"")</f>
      </c>
      <c r="AA8" s="116"/>
      <c r="AB8" s="117">
        <f>'[2]Correction Status '!$AH$8</f>
      </c>
      <c r="AC8" s="136">
        <f>IF(AND(Northeastern!C6=1,Northeastern!K6=0),1,"")</f>
      </c>
      <c r="AD8" s="118"/>
      <c r="AE8" s="119">
        <f>'[2]Correction Status '!$AK$8</f>
      </c>
      <c r="AF8" s="137">
        <f>IF(AND('Southernmost Coast'!C6=1,'Southernmost Coast'!K6=0),1,"")</f>
      </c>
      <c r="AG8" s="116"/>
      <c r="AH8" s="117">
        <f>'[2]Correction Status '!$AN$8</f>
      </c>
      <c r="AI8" s="140">
        <f>IF(AND(Southwest!C6=1,Southwest!K6=0),1,"")</f>
      </c>
      <c r="AJ8" s="112"/>
      <c r="AK8" s="113">
        <f>'[2]Correction Status '!$AQ$8</f>
      </c>
      <c r="AL8" s="126">
        <f>IF(AND('Space Coast'!C6=1,'Space Coast'!K6=0),1,"")</f>
      </c>
      <c r="AM8" s="116"/>
      <c r="AN8" s="117">
        <f>'[2]Correction Status '!$AT$8</f>
      </c>
      <c r="AO8" s="136">
        <f>IF(AND('Treasure Coast'!C6=1,'Treasure Coast'!K6=0),1,"")</f>
      </c>
      <c r="AP8" s="118"/>
      <c r="AQ8" s="119">
        <f>'[2]Correction Status '!$AW$8</f>
      </c>
      <c r="AR8" s="137">
        <f>IF(AND('West Central'!C6=1,'West Central'!K6=0),1,"")</f>
      </c>
      <c r="AS8" s="114"/>
      <c r="AT8" s="115">
        <f>'[2]Correction Status '!$AZ$8</f>
      </c>
      <c r="AU8" s="129">
        <f>IF(AND('Western Panhandle'!C6=1,'Western Panhandle'!K6=0),1,"")</f>
      </c>
      <c r="AV8" s="146">
        <f>SUM(C8,F8,I8,L8,O8,R8,U8,X8,AA8,AD8,AG8,AJ8,AM8,AP8,AS8)</f>
        <v>0</v>
      </c>
      <c r="AW8" s="146">
        <f>SUM(D8,G8,J8,M8,P8,S8,V8,Y8,AB8,AE8,AH8,AK8,AN8,AQ8,AT8)</f>
        <v>0</v>
      </c>
      <c r="AX8" s="148">
        <f>SUM(E8,H8,K8,N8,Q8,T8,W8,Z8,AC8,AF8,AI8,AL8,AO8,AR8,AU8)</f>
        <v>0</v>
      </c>
    </row>
    <row r="9" spans="1:50" s="2" customFormat="1" ht="3.75" customHeight="1">
      <c r="A9" s="32"/>
      <c r="B9" s="31"/>
      <c r="C9" s="86"/>
      <c r="D9" s="87"/>
      <c r="E9" s="127"/>
      <c r="F9" s="102"/>
      <c r="G9" s="103"/>
      <c r="H9" s="104"/>
      <c r="I9" s="102"/>
      <c r="J9" s="103"/>
      <c r="K9" s="104"/>
      <c r="L9" s="94"/>
      <c r="M9" s="95"/>
      <c r="N9" s="96"/>
      <c r="O9" s="86"/>
      <c r="P9" s="87"/>
      <c r="Q9" s="88"/>
      <c r="R9" s="86"/>
      <c r="S9" s="87"/>
      <c r="T9" s="88"/>
      <c r="U9" s="102"/>
      <c r="V9" s="103"/>
      <c r="W9" s="104"/>
      <c r="X9" s="73"/>
      <c r="Y9" s="70"/>
      <c r="Z9" s="74"/>
      <c r="AA9" s="94"/>
      <c r="AB9" s="95"/>
      <c r="AC9" s="96"/>
      <c r="AD9" s="73"/>
      <c r="AE9" s="70"/>
      <c r="AF9" s="74"/>
      <c r="AG9" s="94"/>
      <c r="AH9" s="95"/>
      <c r="AI9" s="96"/>
      <c r="AJ9" s="86"/>
      <c r="AK9" s="87"/>
      <c r="AL9" s="126"/>
      <c r="AM9" s="94"/>
      <c r="AN9" s="95"/>
      <c r="AO9" s="96"/>
      <c r="AP9" s="73"/>
      <c r="AQ9" s="70"/>
      <c r="AR9" s="74"/>
      <c r="AS9" s="102"/>
      <c r="AT9" s="103"/>
      <c r="AU9" s="104"/>
      <c r="AV9" s="145"/>
      <c r="AW9" s="58"/>
      <c r="AX9" s="149"/>
    </row>
    <row r="10" spans="1:50" s="2" customFormat="1" ht="36.75" customHeight="1">
      <c r="A10" s="32" t="s">
        <v>8</v>
      </c>
      <c r="B10" s="23" t="s">
        <v>28</v>
      </c>
      <c r="C10" s="86"/>
      <c r="D10" s="113">
        <f>'[2]Correction Status '!$J$13</f>
      </c>
      <c r="E10" s="126">
        <f>IF(AND('Bay Area'!C8=1,'Bay Area'!K8=0),1,"")</f>
      </c>
      <c r="F10" s="102"/>
      <c r="G10" s="115">
        <f>'[2]Correction Status '!$M$13</f>
      </c>
      <c r="H10" s="129">
        <f>IF(AND('Big Bend'!C8=1,'Big Bend'!K8=0),1,"")</f>
      </c>
      <c r="I10" s="102"/>
      <c r="J10" s="115">
        <f>'[2]Correction Status '!$P$13</f>
      </c>
      <c r="K10" s="129">
        <f>IF(AND(Central!C8=1,Central!K8=0),1,"")</f>
      </c>
      <c r="L10" s="94"/>
      <c r="M10" s="117">
        <f>'[2]Correction Status '!$S$13</f>
      </c>
      <c r="N10" s="136">
        <f>IF(AND('Gold Coast'!C8=1,'Gold Coast'!K8=0),1,"")</f>
      </c>
      <c r="O10" s="86"/>
      <c r="P10" s="113">
        <f>'[2]Correction Status '!$V$13</f>
      </c>
      <c r="Q10" s="126">
        <f>IF(AND('Gulf Central'!C8=1,'Gulf Central'!K8=0),1,"")</f>
      </c>
      <c r="R10" s="86"/>
      <c r="S10" s="113">
        <f>'[2]Correction Status '!$Y$13</f>
      </c>
      <c r="T10" s="126">
        <f>IF(AND('North Beaches'!C8=1,'North Beaches'!K8=0),1,"")</f>
      </c>
      <c r="U10" s="102"/>
      <c r="V10" s="115">
        <f>'[2]Correction Status '!$AB$13</f>
      </c>
      <c r="W10" s="129">
        <f>IF(AND('North Central'!C8=1,'North Central'!K8=0),1,"")</f>
      </c>
      <c r="X10" s="73"/>
      <c r="Y10" s="119">
        <f>'[2]Correction Status '!$AE$13</f>
      </c>
      <c r="Z10" s="137">
        <f>IF(AND('North Dade'!C8=1,'North Dade'!K8=0),1,"")</f>
      </c>
      <c r="AA10" s="94"/>
      <c r="AB10" s="117">
        <f>'[2]Correction Status '!$AH$13</f>
      </c>
      <c r="AC10" s="140">
        <f>IF(AND(Northeastern!C8=1,Northeastern!K8=0),1,"")</f>
      </c>
      <c r="AD10" s="73"/>
      <c r="AE10" s="119">
        <f>'[2]Correction Status '!$AK$13</f>
      </c>
      <c r="AF10" s="141">
        <f>IF(AND('Southernmost Coast'!C8=1,'Southernmost Coast'!K8=0),1,"")</f>
      </c>
      <c r="AG10" s="94"/>
      <c r="AH10" s="117">
        <f>'[2]Correction Status '!$AN$13</f>
      </c>
      <c r="AI10" s="140">
        <f>IF(AND(Southwest!C8=1,Southwest!K8=0),1,"")</f>
      </c>
      <c r="AJ10" s="86"/>
      <c r="AK10" s="113">
        <f>'[2]Correction Status '!$AQ$13</f>
      </c>
      <c r="AL10" s="126">
        <f>IF(AND('Space Coast'!C8=1,'Space Coast'!K8=0),1,"")</f>
      </c>
      <c r="AM10" s="94"/>
      <c r="AN10" s="117">
        <f>'[2]Correction Status '!$AT$13</f>
      </c>
      <c r="AO10" s="136">
        <f>IF(AND('Treasure Coast'!C8=1,'Treasure Coast'!K8=0),1,"")</f>
      </c>
      <c r="AP10" s="73"/>
      <c r="AQ10" s="119">
        <f>'[2]Correction Status '!$AW$13</f>
      </c>
      <c r="AR10" s="141">
        <f>IF(AND('West Central'!C8=1,'West Central'!K8=0),1,"")</f>
      </c>
      <c r="AS10" s="102"/>
      <c r="AT10" s="115">
        <f>'[2]Correction Status '!$AZ$13</f>
      </c>
      <c r="AU10" s="129">
        <f>IF(AND('Western Panhandle'!C8=1,'Western Panhandle'!K8=0),1,"")</f>
      </c>
      <c r="AV10" s="147">
        <f aca="true" t="shared" si="0" ref="AV10:AX13">SUM(C10,F10,I10,L10,O10,R10,U10,X10,AA10,AD10,AG10,AJ10,AM10,AP10,AS10)</f>
        <v>0</v>
      </c>
      <c r="AW10" s="147">
        <f t="shared" si="0"/>
        <v>0</v>
      </c>
      <c r="AX10" s="150">
        <f t="shared" si="0"/>
        <v>0</v>
      </c>
    </row>
    <row r="11" spans="1:50" s="2" customFormat="1" ht="36.75" customHeight="1">
      <c r="A11" s="32" t="s">
        <v>10</v>
      </c>
      <c r="B11" s="23" t="s">
        <v>30</v>
      </c>
      <c r="C11" s="86"/>
      <c r="D11" s="113">
        <f>'[2]Correction Status '!$J$14</f>
      </c>
      <c r="E11" s="126">
        <f>IF(AND('Bay Area'!C9=1,'Bay Area'!K9=0),1,"")</f>
      </c>
      <c r="F11" s="102"/>
      <c r="G11" s="115">
        <f>'[2]Correction Status '!$L$14</f>
      </c>
      <c r="H11" s="139">
        <f>IF(AND('Big Bend'!C9=1,'Big Bend'!K9=0),1,"")</f>
      </c>
      <c r="I11" s="102"/>
      <c r="J11" s="115">
        <f>'[2]Correction Status '!$P$14</f>
      </c>
      <c r="K11" s="129">
        <f>IF(AND(Central!C9=1,Central!K9=0),1,"")</f>
      </c>
      <c r="L11" s="94"/>
      <c r="M11" s="117">
        <f>'[2]Correction Status '!$S$14</f>
      </c>
      <c r="N11" s="136">
        <f>IF(AND('Gold Coast'!C9=1,'Gold Coast'!K9=0),1,"")</f>
      </c>
      <c r="O11" s="86"/>
      <c r="P11" s="113">
        <f>'[2]Correction Status '!$V$14</f>
      </c>
      <c r="Q11" s="126">
        <f>IF(AND('Gulf Central'!C9=1,'Gulf Central'!K9=0),1,"")</f>
      </c>
      <c r="R11" s="86"/>
      <c r="S11" s="113">
        <f>'[2]Correction Status '!$Y$14</f>
      </c>
      <c r="T11" s="126">
        <f>IF(AND('North Beaches'!C9=1,'North Beaches'!K9=0),1,"")</f>
      </c>
      <c r="U11" s="102"/>
      <c r="V11" s="115">
        <f>'[2]Correction Status '!$AB$14</f>
      </c>
      <c r="W11" s="129">
        <f>IF(AND('North Central'!C9=1,'North Central'!K9=0),1,"")</f>
      </c>
      <c r="X11" s="73"/>
      <c r="Y11" s="119">
        <f>'[2]Correction Status '!$AE$14</f>
      </c>
      <c r="Z11" s="137">
        <f>IF(AND('North Dade'!C9=1,'North Dade'!K9=0),1,"")</f>
      </c>
      <c r="AA11" s="94"/>
      <c r="AB11" s="117">
        <f>'[2]Correction Status '!$AH$14</f>
      </c>
      <c r="AC11" s="136">
        <f>IF(AND(Northeastern!C9=1,Northeastern!K9=0),1,"")</f>
      </c>
      <c r="AD11" s="73"/>
      <c r="AE11" s="119">
        <f>'[2]Correction Status '!$AK$14</f>
      </c>
      <c r="AF11" s="137">
        <f>IF(AND('Southernmost Coast'!C9=1,'Southernmost Coast'!K9=0),1,"")</f>
      </c>
      <c r="AG11" s="94"/>
      <c r="AH11" s="117">
        <f>'[2]Correction Status '!$AN$14</f>
      </c>
      <c r="AI11" s="140">
        <f>IF(AND(Southwest!C9=1,Southwest!K9=0),1,"")</f>
      </c>
      <c r="AJ11" s="86"/>
      <c r="AK11" s="113">
        <f>'[2]Correction Status '!$AQ$14</f>
      </c>
      <c r="AL11" s="126">
        <f>IF(AND('Space Coast'!C9=1,'Space Coast'!K9=0),1,"")</f>
      </c>
      <c r="AM11" s="94"/>
      <c r="AN11" s="117">
        <f>'[2]Correction Status '!$AT$14</f>
      </c>
      <c r="AO11" s="140">
        <f>IF(AND('Treasure Coast'!C9=1,'Treasure Coast'!K9=0),1,"")</f>
      </c>
      <c r="AP11" s="73"/>
      <c r="AQ11" s="119">
        <f>'[2]Correction Status '!$AW$14</f>
      </c>
      <c r="AR11" s="137">
        <f>IF(AND('West Central'!C9=1,'West Central'!K9=0),1,"")</f>
      </c>
      <c r="AS11" s="102"/>
      <c r="AT11" s="115">
        <f>'[2]Correction Status '!$AZ$14</f>
      </c>
      <c r="AU11" s="139">
        <f>IF(AND('Western Panhandle'!C9=1,'Western Panhandle'!K9=0),1,"")</f>
      </c>
      <c r="AV11" s="147">
        <f t="shared" si="0"/>
        <v>0</v>
      </c>
      <c r="AW11" s="147">
        <f t="shared" si="0"/>
        <v>0</v>
      </c>
      <c r="AX11" s="150">
        <f t="shared" si="0"/>
        <v>0</v>
      </c>
    </row>
    <row r="12" spans="1:50" s="2" customFormat="1" ht="30.75" customHeight="1">
      <c r="A12" s="32" t="s">
        <v>12</v>
      </c>
      <c r="B12" s="22" t="s">
        <v>33</v>
      </c>
      <c r="C12" s="86"/>
      <c r="D12" s="113">
        <f>'[2]Correction Status '!$J$19</f>
      </c>
      <c r="E12" s="126"/>
      <c r="F12" s="102"/>
      <c r="G12" s="115">
        <f>'[2]Correction Status '!$M$19</f>
      </c>
      <c r="H12" s="129"/>
      <c r="I12" s="102"/>
      <c r="J12" s="115">
        <f>'[2]Correction Status '!$P$19</f>
      </c>
      <c r="K12" s="129"/>
      <c r="L12" s="94"/>
      <c r="M12" s="117">
        <f>'[2]Correction Status '!$S$19</f>
      </c>
      <c r="N12" s="136"/>
      <c r="O12" s="86"/>
      <c r="P12" s="113">
        <f>'[2]Correction Status '!$V$19</f>
      </c>
      <c r="Q12" s="126"/>
      <c r="R12" s="86"/>
      <c r="S12" s="113">
        <f>'[2]Correction Status '!$Y$19</f>
      </c>
      <c r="T12" s="126"/>
      <c r="U12" s="102"/>
      <c r="V12" s="115">
        <f>'[2]Correction Status '!$AB$19</f>
      </c>
      <c r="W12" s="129"/>
      <c r="X12" s="73"/>
      <c r="Y12" s="119">
        <f>'[2]Correction Status '!$AE$19</f>
      </c>
      <c r="Z12" s="137"/>
      <c r="AA12" s="94"/>
      <c r="AB12" s="117">
        <f>'[2]Correction Status '!$AH$19</f>
      </c>
      <c r="AC12" s="136"/>
      <c r="AD12" s="73"/>
      <c r="AE12" s="119">
        <f>'[2]Correction Status '!$AK$19</f>
      </c>
      <c r="AF12" s="137"/>
      <c r="AG12" s="94"/>
      <c r="AH12" s="117">
        <f>'[2]Correction Status '!$AN$19</f>
      </c>
      <c r="AI12" s="136"/>
      <c r="AJ12" s="86"/>
      <c r="AK12" s="113">
        <f>'[2]Correction Status '!$AQ$19</f>
      </c>
      <c r="AL12" s="126"/>
      <c r="AM12" s="94"/>
      <c r="AN12" s="117">
        <f>'[2]Correction Status '!$AT$19</f>
      </c>
      <c r="AO12" s="136"/>
      <c r="AP12" s="73"/>
      <c r="AQ12" s="119">
        <f>'[2]Correction Status '!$AW$19</f>
      </c>
      <c r="AR12" s="137"/>
      <c r="AS12" s="102"/>
      <c r="AT12" s="115">
        <f>'[2]Correction Status '!$AZ$19</f>
      </c>
      <c r="AU12" s="129"/>
      <c r="AV12" s="147">
        <f t="shared" si="0"/>
        <v>0</v>
      </c>
      <c r="AW12" s="147">
        <f t="shared" si="0"/>
        <v>0</v>
      </c>
      <c r="AX12" s="150">
        <f t="shared" si="0"/>
        <v>0</v>
      </c>
    </row>
    <row r="13" spans="1:50" s="2" customFormat="1" ht="33.75" customHeight="1">
      <c r="A13" s="32" t="s">
        <v>13</v>
      </c>
      <c r="B13" s="23" t="s">
        <v>34</v>
      </c>
      <c r="C13" s="86"/>
      <c r="D13" s="113">
        <f>'[2]Correction Status '!$J$20</f>
      </c>
      <c r="E13" s="126">
        <f>IF(AND('Bay Area'!C11=1,'Bay Area'!K11=0),1,"")</f>
      </c>
      <c r="F13" s="102"/>
      <c r="G13" s="115"/>
      <c r="H13" s="129">
        <f>IF(AND('Big Bend'!C11=1,'Big Bend'!K11=0),1,"")</f>
      </c>
      <c r="I13" s="102"/>
      <c r="J13" s="115">
        <f>'[2]Correction Status '!$P20</f>
      </c>
      <c r="K13" s="129">
        <f>IF(AND(Central!C11=1,Central!K11=0),1,"")</f>
      </c>
      <c r="L13" s="94"/>
      <c r="M13" s="117">
        <f>'[2]Correction Status '!$S$20</f>
      </c>
      <c r="N13" s="136">
        <f>IF(AND('Gold Coast'!C11=1,'Gold Coast'!K11=0),1,"")</f>
      </c>
      <c r="O13" s="86"/>
      <c r="P13" s="113">
        <f>'[2]Correction Status '!$V$20</f>
      </c>
      <c r="Q13" s="138">
        <f>IF(AND('Gulf Central'!C11=1,'Gulf Central'!K11=0),1,"")</f>
      </c>
      <c r="R13" s="86"/>
      <c r="S13" s="113">
        <f>'[2]Correction Status '!$Y$20</f>
      </c>
      <c r="T13" s="126">
        <f>IF(AND('North Beaches'!C11=1,'North Beaches'!K11=0),1,"")</f>
      </c>
      <c r="U13" s="102"/>
      <c r="V13" s="115">
        <f>'[2]Correction Status '!$AB$20</f>
      </c>
      <c r="W13" s="129">
        <f>IF(AND('North Central'!C11=1,'North Central'!K11=0),1,"")</f>
      </c>
      <c r="X13" s="73"/>
      <c r="Y13" s="119"/>
      <c r="Z13" s="137">
        <f>IF(AND('North Dade'!C11=1,'North Dade'!K11=0),1,"")</f>
      </c>
      <c r="AA13" s="94"/>
      <c r="AB13" s="117">
        <f>'[2]Correction Status '!$AH$20</f>
      </c>
      <c r="AC13" s="136">
        <f>IF(AND(Northeastern!C11=1,Northeastern!K11=0),1,"")</f>
      </c>
      <c r="AD13" s="73"/>
      <c r="AE13" s="119">
        <f>'[2]Correction Status '!$AK$20</f>
      </c>
      <c r="AF13" s="137">
        <f>IF(AND('Southernmost Coast'!C11=1,'Southernmost Coast'!K11=0),1,"")</f>
      </c>
      <c r="AG13" s="94"/>
      <c r="AH13" s="117">
        <f>'[2]Correction Status '!$AN$20</f>
      </c>
      <c r="AI13" s="140">
        <f>IF(AND(Southwest!C11=1,Southwest!K11=0),1,"")</f>
      </c>
      <c r="AJ13" s="86"/>
      <c r="AK13" s="113">
        <f>'[2]Correction Status '!$AQ$20</f>
      </c>
      <c r="AL13" s="126">
        <f>IF(AND('Space Coast'!C11=1,'Space Coast'!K11=0),1,"")</f>
      </c>
      <c r="AM13" s="94"/>
      <c r="AN13" s="117">
        <f>'[2]Correction Status '!$AT$20</f>
      </c>
      <c r="AO13" s="136">
        <f>IF(AND('Treasure Coast'!C11=1,'Treasure Coast'!K11=0),1,"")</f>
      </c>
      <c r="AP13" s="73"/>
      <c r="AQ13" s="119">
        <f>'[2]Correction Status '!$AW$20</f>
      </c>
      <c r="AR13" s="141">
        <f>IF(AND('West Central'!C11=1,'West Central'!K11=0),1,"")</f>
      </c>
      <c r="AS13" s="102"/>
      <c r="AT13" s="115">
        <f>'[2]Correction Status '!$AZ$20</f>
      </c>
      <c r="AU13" s="129">
        <f>IF(AND('Western Panhandle'!C11=1,'Western Panhandle'!K11=0),1,"")</f>
      </c>
      <c r="AV13" s="147">
        <f t="shared" si="0"/>
        <v>0</v>
      </c>
      <c r="AW13" s="147">
        <f t="shared" si="0"/>
        <v>0</v>
      </c>
      <c r="AX13" s="150">
        <f t="shared" si="0"/>
        <v>0</v>
      </c>
    </row>
    <row r="14" spans="1:50" s="2" customFormat="1" ht="3.75" customHeight="1">
      <c r="A14" s="32"/>
      <c r="B14" s="23"/>
      <c r="C14" s="86"/>
      <c r="D14" s="113"/>
      <c r="E14" s="126"/>
      <c r="F14" s="102"/>
      <c r="G14" s="115"/>
      <c r="H14" s="129"/>
      <c r="I14" s="102"/>
      <c r="J14" s="115"/>
      <c r="K14" s="104"/>
      <c r="L14" s="94"/>
      <c r="M14" s="117"/>
      <c r="N14" s="136"/>
      <c r="O14" s="86"/>
      <c r="P14" s="113"/>
      <c r="Q14" s="88"/>
      <c r="R14" s="86"/>
      <c r="S14" s="113"/>
      <c r="T14" s="88"/>
      <c r="U14" s="102"/>
      <c r="V14" s="115"/>
      <c r="W14" s="104"/>
      <c r="X14" s="73"/>
      <c r="Y14" s="119"/>
      <c r="Z14" s="74"/>
      <c r="AA14" s="94"/>
      <c r="AB14" s="117"/>
      <c r="AC14" s="96"/>
      <c r="AD14" s="73"/>
      <c r="AE14" s="119"/>
      <c r="AF14" s="74"/>
      <c r="AG14" s="94"/>
      <c r="AH14" s="117"/>
      <c r="AI14" s="96"/>
      <c r="AJ14" s="86"/>
      <c r="AK14" s="113"/>
      <c r="AL14" s="126"/>
      <c r="AM14" s="94"/>
      <c r="AN14" s="117"/>
      <c r="AO14" s="96"/>
      <c r="AP14" s="73"/>
      <c r="AQ14" s="119"/>
      <c r="AR14" s="74"/>
      <c r="AS14" s="102"/>
      <c r="AT14" s="115"/>
      <c r="AU14" s="104"/>
      <c r="AV14" s="145"/>
      <c r="AW14" s="58"/>
      <c r="AX14" s="149"/>
    </row>
    <row r="15" spans="1:50" s="2" customFormat="1" ht="30.75" customHeight="1">
      <c r="A15" s="32" t="s">
        <v>14</v>
      </c>
      <c r="B15" s="22" t="s">
        <v>35</v>
      </c>
      <c r="C15" s="86"/>
      <c r="D15" s="113">
        <f>'[2]Correction Status '!$J$20</f>
      </c>
      <c r="E15" s="126">
        <f>IF(AND('Bay Area'!C13=1,'Bay Area'!K13=0),1,"")</f>
      </c>
      <c r="F15" s="102"/>
      <c r="G15" s="115">
        <f>'[2]Correction Status '!$M$22</f>
      </c>
      <c r="H15" s="129">
        <f>IF(AND('Big Bend'!C13=1,'Big Bend'!K13=0),1,"")</f>
      </c>
      <c r="I15" s="102"/>
      <c r="J15" s="115">
        <f>'[2]Correction Status '!$P22</f>
      </c>
      <c r="K15" s="129">
        <f>IF(AND(Central!C13=1,Central!K13=0),1,"")</f>
      </c>
      <c r="L15" s="94"/>
      <c r="M15" s="117">
        <f>'[2]Correction Status '!$S$22</f>
      </c>
      <c r="N15" s="136">
        <f>IF(AND('Gold Coast'!C13=1,'Gold Coast'!K13=0),1,"")</f>
      </c>
      <c r="O15" s="86"/>
      <c r="P15" s="113">
        <f>'[2]Correction Status '!$V$22</f>
      </c>
      <c r="Q15" s="126">
        <f>IF(AND('Gulf Central'!C13=1,'Gulf Central'!K13=0),1,"")</f>
      </c>
      <c r="R15" s="86"/>
      <c r="S15" s="113">
        <f>'[2]Correction Status '!$Y$22</f>
      </c>
      <c r="T15" s="126">
        <f>IF(AND('North Beaches'!C13=1,'North Beaches'!K13=0),1,"")</f>
      </c>
      <c r="U15" s="102"/>
      <c r="V15" s="115">
        <f>'[2]Correction Status '!$AB$22</f>
      </c>
      <c r="W15" s="129">
        <f>IF(AND('North Central'!C13=1,'North Central'!K13=0),1,"")</f>
      </c>
      <c r="X15" s="73"/>
      <c r="Y15" s="119">
        <f>'[2]Correction Status '!$AE$22</f>
      </c>
      <c r="Z15" s="137">
        <f>IF(AND('North Dade'!C13=1,'North Dade'!K13=0),1,"")</f>
      </c>
      <c r="AA15" s="94"/>
      <c r="AB15" s="117">
        <f>'[2]Correction Status '!$AH$22</f>
      </c>
      <c r="AC15" s="140">
        <f>IF(AND(Northeastern!C13=1,Northeastern!K13=0),1,"")</f>
      </c>
      <c r="AD15" s="73"/>
      <c r="AE15" s="119">
        <f>'[2]Correction Status '!$AK$22</f>
      </c>
      <c r="AF15" s="137">
        <f>IF(AND('Southernmost Coast'!C13=1,'Southernmost Coast'!K13=0),1,"")</f>
      </c>
      <c r="AG15" s="94"/>
      <c r="AH15" s="117">
        <f>'[2]Correction Status '!$AN$22</f>
      </c>
      <c r="AI15" s="136">
        <f>IF(AND(Southwest!C13=1,Southwest!K13=0),1,"")</f>
      </c>
      <c r="AJ15" s="86"/>
      <c r="AK15" s="113">
        <f>'[2]Correction Status '!$AQ$22</f>
      </c>
      <c r="AL15" s="126">
        <f>IF(AND('Space Coast'!C13=1,'Space Coast'!K13=0),1,"")</f>
      </c>
      <c r="AM15" s="94"/>
      <c r="AN15" s="117">
        <f>'[2]Correction Status '!$AT$22</f>
      </c>
      <c r="AO15" s="140">
        <f>IF(AND('Treasure Coast'!C13=1,'Treasure Coast'!K13=0),1,"")</f>
      </c>
      <c r="AP15" s="73"/>
      <c r="AQ15" s="119">
        <f>'[2]Correction Status '!$AW$22</f>
      </c>
      <c r="AR15" s="137">
        <f>IF(AND('West Central'!C13=1,'West Central'!K13=0),1,"")</f>
      </c>
      <c r="AS15" s="102"/>
      <c r="AT15" s="115">
        <f>'[2]Correction Status '!$AZ$22</f>
      </c>
      <c r="AU15" s="129">
        <f>IF(AND('Western Panhandle'!C13=1,'Western Panhandle'!K13=0),1,"")</f>
      </c>
      <c r="AV15" s="147">
        <f aca="true" t="shared" si="1" ref="AV15:AW17">SUM(C15,F15,I15,L15,O15,R15,U15,X15,AA15,AD15,AG15,AJ15,AM15,AP15,AS15)</f>
        <v>0</v>
      </c>
      <c r="AW15" s="147">
        <f t="shared" si="1"/>
        <v>0</v>
      </c>
      <c r="AX15" s="150">
        <f>SUM(E15,H15,K15,N15,Q15,T15,W15,Z15,AC15,AF15,AI15,AL15,AO15,AR15,AU15)</f>
        <v>0</v>
      </c>
    </row>
    <row r="16" spans="1:50" s="2" customFormat="1" ht="37.5" customHeight="1">
      <c r="A16" s="32" t="s">
        <v>15</v>
      </c>
      <c r="B16" s="23" t="s">
        <v>36</v>
      </c>
      <c r="C16" s="86"/>
      <c r="D16" s="113">
        <f>'[2]Correction Status '!$J$20</f>
      </c>
      <c r="E16" s="126">
        <f>IF(AND('Bay Area'!C14=1,'Bay Area'!K14=0),1,"")</f>
      </c>
      <c r="F16" s="102"/>
      <c r="G16" s="115">
        <f>'[2]Correction Status '!$M$23</f>
      </c>
      <c r="H16" s="139">
        <f>IF(AND('Big Bend'!C14=1,'Big Bend'!K14=0),1,"")</f>
      </c>
      <c r="I16" s="102"/>
      <c r="J16" s="115">
        <f>'[2]Correction Status '!$P23</f>
      </c>
      <c r="K16" s="129">
        <f>IF(AND(Central!C14=1,Central!K14=0),1,"")</f>
      </c>
      <c r="L16" s="94"/>
      <c r="M16" s="117">
        <f>'[2]Correction Status '!$S$23</f>
      </c>
      <c r="N16" s="136">
        <f>IF(AND('Gold Coast'!C14=1,'Gold Coast'!K14=0),1,"")</f>
      </c>
      <c r="O16" s="86"/>
      <c r="P16" s="113">
        <f>'[2]Correction Status '!$V$23</f>
      </c>
      <c r="Q16" s="126">
        <f>IF(AND('Gulf Central'!C14=1,'Gulf Central'!K14=0),1,"")</f>
      </c>
      <c r="R16" s="86"/>
      <c r="S16" s="113">
        <f>'[2]Correction Status '!$Y$23</f>
      </c>
      <c r="T16" s="126">
        <f>IF(AND('North Beaches'!C14=1,'North Beaches'!K14=0),1,"")</f>
      </c>
      <c r="U16" s="102"/>
      <c r="V16" s="115">
        <f>'[2]Correction Status '!$AB$23</f>
      </c>
      <c r="W16" s="129">
        <f>IF(AND('North Central'!C14=1,'North Central'!K14=0),1,"")</f>
      </c>
      <c r="X16" s="73"/>
      <c r="Y16" s="119">
        <f>'[2]Correction Status '!$AE$23</f>
      </c>
      <c r="Z16" s="137">
        <f>IF(AND('North Dade'!C14=1,'North Dade'!K14=0),1,"")</f>
      </c>
      <c r="AA16" s="94"/>
      <c r="AB16" s="117">
        <f>'[2]Correction Status '!$AH$23</f>
      </c>
      <c r="AC16" s="136">
        <f>IF(AND(Northeastern!C14=1,Northeastern!K14=0),1,"")</f>
      </c>
      <c r="AD16" s="73"/>
      <c r="AE16" s="119">
        <f>'[2]Correction Status '!$AK$23</f>
      </c>
      <c r="AF16" s="137">
        <f>IF(AND('Southernmost Coast'!C14=1,'Southernmost Coast'!K14=0),1,"")</f>
      </c>
      <c r="AG16" s="94"/>
      <c r="AH16" s="117">
        <f>'[2]Correction Status '!$AN$23</f>
      </c>
      <c r="AI16" s="140">
        <f>IF(AND(Southwest!C14=1,Southwest!K14=0),1,"")</f>
      </c>
      <c r="AJ16" s="86"/>
      <c r="AK16" s="113">
        <f>'[2]Correction Status '!$AQ$23</f>
      </c>
      <c r="AL16" s="126">
        <f>IF(AND('Space Coast'!C14=1,'Space Coast'!K14=0),1,"")</f>
      </c>
      <c r="AM16" s="94"/>
      <c r="AN16" s="117">
        <f>'[2]Correction Status '!$AT$23</f>
      </c>
      <c r="AO16" s="136">
        <f>IF(AND('Treasure Coast'!C14=1,'Treasure Coast'!K14=0),1,"")</f>
      </c>
      <c r="AP16" s="73"/>
      <c r="AQ16" s="119">
        <f>'[2]Correction Status '!$AW$23</f>
      </c>
      <c r="AR16" s="137">
        <f>IF(AND('West Central'!C14=1,'West Central'!K14=0),1,"")</f>
      </c>
      <c r="AS16" s="102"/>
      <c r="AT16" s="115">
        <f>'[2]Correction Status '!$AZ$23</f>
      </c>
      <c r="AU16" s="129">
        <f>IF(AND('Western Panhandle'!C14=1,'Western Panhandle'!K14=0),1,"")</f>
      </c>
      <c r="AV16" s="147">
        <f t="shared" si="1"/>
        <v>0</v>
      </c>
      <c r="AW16" s="147">
        <f t="shared" si="1"/>
        <v>0</v>
      </c>
      <c r="AX16" s="150">
        <f>SUM(E16,H16,K16,N16,Q16,T16,W16,Z16,AC16,AF16,AI16,AL16,AO16,AR16,AU16)</f>
        <v>0</v>
      </c>
    </row>
    <row r="17" spans="1:50" s="2" customFormat="1" ht="35.25" customHeight="1">
      <c r="A17" s="32" t="s">
        <v>16</v>
      </c>
      <c r="B17" s="22" t="s">
        <v>37</v>
      </c>
      <c r="C17" s="86"/>
      <c r="D17" s="113">
        <f>'[2]Correction Status '!$J$20</f>
      </c>
      <c r="E17" s="126">
        <f>IF(AND('Bay Area'!C15=1,'Bay Area'!K15=0),1,"")</f>
      </c>
      <c r="F17" s="102"/>
      <c r="G17" s="115">
        <f>'[2]Correction Status '!$M$24</f>
      </c>
      <c r="H17" s="129">
        <f>IF(AND('Big Bend'!C15=1,'Big Bend'!K15=0),1,"")</f>
      </c>
      <c r="I17" s="102"/>
      <c r="J17" s="115">
        <f>'[2]Correction Status '!$P24</f>
      </c>
      <c r="K17" s="139">
        <f>IF(AND(Central!C15=1,Central!K15=0),1,"")</f>
      </c>
      <c r="L17" s="94"/>
      <c r="M17" s="117">
        <f>'[2]Correction Status '!$S$24</f>
      </c>
      <c r="N17" s="136">
        <f>IF(AND('Gold Coast'!C15=1,'Gold Coast'!K15=0),1,"")</f>
      </c>
      <c r="O17" s="86"/>
      <c r="P17" s="113">
        <f>'[2]Correction Status '!$V$24</f>
      </c>
      <c r="Q17" s="138">
        <f>IF(AND('Gulf Central'!C15=1,'Gulf Central'!K15=0),1,"")</f>
      </c>
      <c r="R17" s="86"/>
      <c r="S17" s="113">
        <f>'[2]Correction Status '!$Y$24</f>
      </c>
      <c r="T17" s="138">
        <f>IF(AND('North Beaches'!C15=1,'North Beaches'!K15=0),1,"")</f>
      </c>
      <c r="U17" s="102"/>
      <c r="V17" s="115"/>
      <c r="W17" s="129">
        <f>IF(AND('North Central'!C15=1,'North Central'!K15=0),1,"")</f>
      </c>
      <c r="X17" s="73"/>
      <c r="Y17" s="119">
        <f>'[2]Correction Status '!$AE$24</f>
      </c>
      <c r="Z17" s="137">
        <f>IF(AND('North Dade'!C15=1,'North Dade'!K15=0),1,"")</f>
      </c>
      <c r="AA17" s="94"/>
      <c r="AB17" s="117">
        <f>'[2]Correction Status '!$AH$24</f>
      </c>
      <c r="AC17" s="136">
        <f>IF(AND(Northeastern!C15=1,Northeastern!K15=0),1,"")</f>
      </c>
      <c r="AD17" s="73"/>
      <c r="AE17" s="119">
        <f>'[2]Correction Status '!$AK$24</f>
      </c>
      <c r="AF17" s="137">
        <f>IF(AND('Southernmost Coast'!C15=1,'Southernmost Coast'!K15=0),1,"")</f>
      </c>
      <c r="AG17" s="94"/>
      <c r="AH17" s="117">
        <f>'[2]Correction Status '!$AN$24</f>
      </c>
      <c r="AI17" s="136">
        <f>IF(AND(Southwest!C15=1,Southwest!K15=0),1,"")</f>
      </c>
      <c r="AJ17" s="86"/>
      <c r="AK17" s="113">
        <f>'[2]Correction Status '!$AQ$24</f>
      </c>
      <c r="AL17" s="126">
        <f>IF(AND('Space Coast'!C15=1,'Space Coast'!K15=0),1,"")</f>
      </c>
      <c r="AM17" s="94"/>
      <c r="AN17" s="117">
        <f>'[2]Correction Status '!$AT$24</f>
      </c>
      <c r="AO17" s="136">
        <f>IF(AND('Treasure Coast'!C15=1,'Treasure Coast'!K15=0),1,"")</f>
      </c>
      <c r="AP17" s="73"/>
      <c r="AQ17" s="119">
        <f>'[2]Correction Status '!$AW$24</f>
      </c>
      <c r="AR17" s="137">
        <f>IF(AND('West Central'!C15=1,'West Central'!K15=0),1,"")</f>
      </c>
      <c r="AS17" s="102"/>
      <c r="AT17" s="115">
        <f>'[2]Correction Status '!$AZ$24</f>
      </c>
      <c r="AU17" s="129">
        <f>IF(AND('Western Panhandle'!C15=1,'Western Panhandle'!K15=0),1,"")</f>
      </c>
      <c r="AV17" s="147">
        <f t="shared" si="1"/>
        <v>0</v>
      </c>
      <c r="AW17" s="147">
        <f t="shared" si="1"/>
        <v>0</v>
      </c>
      <c r="AX17" s="150">
        <f>SUM(E17,H17,K17,N17,Q17,T17,W17,Z17,AC17,AF17,AI17,AL17,AO17,AR17,AU17)</f>
        <v>0</v>
      </c>
    </row>
    <row r="18" spans="1:50" s="2" customFormat="1" ht="4.5" customHeight="1">
      <c r="A18" s="32"/>
      <c r="B18" s="23"/>
      <c r="C18" s="86"/>
      <c r="D18" s="113"/>
      <c r="E18" s="126"/>
      <c r="F18" s="102"/>
      <c r="G18" s="103"/>
      <c r="H18" s="129"/>
      <c r="I18" s="102"/>
      <c r="J18" s="103"/>
      <c r="K18" s="104"/>
      <c r="L18" s="94"/>
      <c r="M18" s="95"/>
      <c r="N18" s="136"/>
      <c r="O18" s="86">
        <f>IF(AND('[1]Gulf Central'!D27=1,'[1]Gulf Central'!N27=0),1,"")</f>
      </c>
      <c r="P18" s="87"/>
      <c r="Q18" s="126"/>
      <c r="R18" s="86">
        <f>IF(AND('[1]North Beaches'!D27=1,'[1]North Beaches'!N27=0),1,"")</f>
      </c>
      <c r="S18" s="87"/>
      <c r="T18" s="126"/>
      <c r="U18" s="102">
        <f>IF(AND('[1]North Central'!D27=1,'[1]North Central'!N27=0),1,"")</f>
      </c>
      <c r="V18" s="103">
        <f>IF(AND('[1]North Central'!AD27=1,'[1]North Central'!AN27=0),1,"")</f>
      </c>
      <c r="W18" s="129">
        <f>IF(AND('North Central'!C16=1,'North Central'!K16=0),1,"")</f>
      </c>
      <c r="X18" s="73"/>
      <c r="Y18" s="70"/>
      <c r="Z18" s="137"/>
      <c r="AA18" s="94"/>
      <c r="AB18" s="95"/>
      <c r="AC18" s="136"/>
      <c r="AD18" s="73"/>
      <c r="AE18" s="70"/>
      <c r="AF18" s="137"/>
      <c r="AG18" s="94"/>
      <c r="AH18" s="95"/>
      <c r="AI18" s="136"/>
      <c r="AJ18" s="86"/>
      <c r="AK18" s="87"/>
      <c r="AL18" s="126">
        <f>IF(AND('Space Coast'!C16=1,'Space Coast'!K16=0),1,"")</f>
      </c>
      <c r="AM18" s="94"/>
      <c r="AN18" s="95"/>
      <c r="AO18" s="136">
        <f>IF(AND('Treasure Coast'!C16=1,'Treasure Coast'!K16=0),1,"")</f>
      </c>
      <c r="AP18" s="73"/>
      <c r="AQ18" s="70"/>
      <c r="AR18" s="137"/>
      <c r="AS18" s="102"/>
      <c r="AT18" s="103"/>
      <c r="AU18" s="129">
        <f>IF(AND('Western Panhandle'!C16=1,'Western Panhandle'!K16=0),1,"")</f>
      </c>
      <c r="AV18" s="66"/>
      <c r="AW18" s="66"/>
      <c r="AX18" s="149"/>
    </row>
    <row r="19" spans="1:50" s="2" customFormat="1" ht="34.5" customHeight="1">
      <c r="A19" s="32" t="s">
        <v>9</v>
      </c>
      <c r="B19" s="23" t="s">
        <v>29</v>
      </c>
      <c r="C19" s="86"/>
      <c r="D19" s="113"/>
      <c r="E19" s="126">
        <f>IF(AND('Bay Area'!C17=1,'Bay Area'!K17=0),1,"")</f>
      </c>
      <c r="F19" s="102"/>
      <c r="G19" s="103"/>
      <c r="H19" s="129">
        <f>IF(AND('Big Bend'!C17=1,'Big Bend'!K17=0),1,"")</f>
      </c>
      <c r="I19" s="102"/>
      <c r="J19" s="103"/>
      <c r="K19" s="129">
        <f>IF(AND(Central!C17=1,Central!K17=0),1,"")</f>
      </c>
      <c r="L19" s="94"/>
      <c r="M19" s="95"/>
      <c r="N19" s="136">
        <f>IF(AND('Gold Coast'!C17=1,'Gold Coast'!K17=0),1,"")</f>
      </c>
      <c r="O19" s="86"/>
      <c r="P19" s="87"/>
      <c r="Q19" s="126">
        <f>IF(AND('Gulf Central'!C17=1,'Gulf Central'!K17=0),1,"")</f>
      </c>
      <c r="R19" s="86"/>
      <c r="S19" s="87"/>
      <c r="T19" s="126">
        <f>IF(AND('North Beaches'!C17=1,'North Beaches'!K17=0),1,"")</f>
      </c>
      <c r="U19" s="102"/>
      <c r="V19" s="103"/>
      <c r="W19" s="129">
        <f>IF(AND('North Central'!C17=1,'North Central'!K17=0),1,"")</f>
      </c>
      <c r="X19" s="73"/>
      <c r="Y19" s="70"/>
      <c r="Z19" s="137">
        <f>IF(AND('North Dade'!C17=1,'North Dade'!K17=0),1,"")</f>
      </c>
      <c r="AA19" s="94"/>
      <c r="AB19" s="95"/>
      <c r="AC19" s="136">
        <f>IF(AND(Northeastern!C17=1,Northeastern!K17=0),1,"")</f>
      </c>
      <c r="AD19" s="73"/>
      <c r="AE19" s="70"/>
      <c r="AF19" s="137">
        <f>IF(AND('Southernmost Coast'!C17=1,'Southernmost Coast'!K17=0),1,"")</f>
      </c>
      <c r="AG19" s="94"/>
      <c r="AH19" s="95"/>
      <c r="AI19" s="136">
        <f>IF(AND(Southwest!C17=1,Southwest!K17=0),1,"")</f>
      </c>
      <c r="AJ19" s="86"/>
      <c r="AK19" s="87"/>
      <c r="AL19" s="126">
        <f>IF(AND('Space Coast'!C17=1,'Space Coast'!K17=0),1,"")</f>
      </c>
      <c r="AM19" s="94"/>
      <c r="AN19" s="95"/>
      <c r="AO19" s="136">
        <f>IF(AND('Treasure Coast'!C17=1,'Treasure Coast'!K17=0),1,"")</f>
      </c>
      <c r="AP19" s="73"/>
      <c r="AQ19" s="70"/>
      <c r="AR19" s="137">
        <f>IF(AND('West Central'!C17=1,'West Central'!K17=0),1,"")</f>
      </c>
      <c r="AS19" s="102"/>
      <c r="AT19" s="103"/>
      <c r="AU19" s="129">
        <f>IF(AND('Western Panhandle'!C17=1,'Western Panhandle'!K17=0),1,"")</f>
      </c>
      <c r="AV19" s="147">
        <f aca="true" t="shared" si="2" ref="AV19:AX23">SUM(C19,F19,I19,L19,O19,R19,U19,X19,AA19,AD19,AG19,AJ19,AM19,AP19,AS19)</f>
        <v>0</v>
      </c>
      <c r="AW19" s="147">
        <f t="shared" si="2"/>
        <v>0</v>
      </c>
      <c r="AX19" s="150">
        <f t="shared" si="2"/>
        <v>0</v>
      </c>
    </row>
    <row r="20" spans="1:50" s="2" customFormat="1" ht="27.75" customHeight="1">
      <c r="A20" s="32" t="s">
        <v>17</v>
      </c>
      <c r="B20" s="22" t="s">
        <v>88</v>
      </c>
      <c r="C20" s="86"/>
      <c r="D20" s="113"/>
      <c r="E20" s="126">
        <f>IF(AND('Bay Area'!C18=1,'Bay Area'!K18=0),1,"")</f>
      </c>
      <c r="F20" s="102"/>
      <c r="G20" s="103"/>
      <c r="H20" s="129">
        <f>IF(AND('Big Bend'!C18=1,'Big Bend'!K18=0),1,"")</f>
      </c>
      <c r="I20" s="102"/>
      <c r="J20" s="103"/>
      <c r="K20" s="129">
        <f>IF(AND(Central!C18=1,Central!K18=0),1,"")</f>
      </c>
      <c r="L20" s="94"/>
      <c r="M20" s="95"/>
      <c r="N20" s="136">
        <f>IF(AND('Gold Coast'!C18=1,'Gold Coast'!K18=0),1,"")</f>
      </c>
      <c r="O20" s="86"/>
      <c r="P20" s="87"/>
      <c r="Q20" s="126">
        <f>IF(AND('Gulf Central'!C18=1,'Gulf Central'!K18=0),1,"")</f>
      </c>
      <c r="R20" s="86"/>
      <c r="S20" s="87"/>
      <c r="T20" s="126">
        <f>IF(AND('North Beaches'!C18=1,'North Beaches'!K18=0),1,"")</f>
      </c>
      <c r="U20" s="102"/>
      <c r="V20" s="103"/>
      <c r="W20" s="129">
        <f>IF(AND('North Central'!C18=1,'North Central'!K18=0),1,"")</f>
      </c>
      <c r="X20" s="73"/>
      <c r="Y20" s="70"/>
      <c r="Z20" s="137">
        <f>IF(AND('North Dade'!C18=1,'North Dade'!K18=0),1,"")</f>
      </c>
      <c r="AA20" s="94"/>
      <c r="AB20" s="95"/>
      <c r="AC20" s="136">
        <f>IF(AND(Northeastern!C18=1,Northeastern!K18=0),1,"")</f>
      </c>
      <c r="AD20" s="73"/>
      <c r="AE20" s="70"/>
      <c r="AF20" s="137">
        <f>IF(AND('Southernmost Coast'!C18=1,'Southernmost Coast'!K18=0),1,"")</f>
      </c>
      <c r="AG20" s="94"/>
      <c r="AH20" s="95"/>
      <c r="AI20" s="136">
        <f>IF(AND(Southwest!C18=1,Southwest!K18=0),1,"")</f>
      </c>
      <c r="AJ20" s="86"/>
      <c r="AK20" s="87"/>
      <c r="AL20" s="126">
        <f>IF(AND('Space Coast'!C18=1,'Space Coast'!K18=0),1,"")</f>
      </c>
      <c r="AM20" s="94"/>
      <c r="AN20" s="95"/>
      <c r="AO20" s="136">
        <f>IF(AND('Treasure Coast'!C18=1,'Treasure Coast'!K18=0),1,"")</f>
      </c>
      <c r="AP20" s="73"/>
      <c r="AQ20" s="70"/>
      <c r="AR20" s="137">
        <f>IF(AND('West Central'!C18=1,'West Central'!K18=0),1,"")</f>
      </c>
      <c r="AS20" s="102"/>
      <c r="AT20" s="103"/>
      <c r="AU20" s="129">
        <f>IF(AND('Western Panhandle'!C18=1,'Western Panhandle'!K18=0),1,"")</f>
      </c>
      <c r="AV20" s="147">
        <f t="shared" si="2"/>
        <v>0</v>
      </c>
      <c r="AW20" s="147">
        <f t="shared" si="2"/>
        <v>0</v>
      </c>
      <c r="AX20" s="150">
        <f t="shared" si="2"/>
        <v>0</v>
      </c>
    </row>
    <row r="21" spans="1:50" s="2" customFormat="1" ht="29.25" customHeight="1">
      <c r="A21" s="32" t="s">
        <v>18</v>
      </c>
      <c r="B21" s="23" t="s">
        <v>39</v>
      </c>
      <c r="C21" s="86"/>
      <c r="D21" s="113"/>
      <c r="E21" s="126">
        <f>IF(AND('Bay Area'!C19=1,'Bay Area'!K19=0),1,"")</f>
      </c>
      <c r="F21" s="102"/>
      <c r="G21" s="103"/>
      <c r="H21" s="129">
        <f>IF(AND('Big Bend'!C19=1,'Big Bend'!K19=0),1,"")</f>
      </c>
      <c r="I21" s="102"/>
      <c r="J21" s="103"/>
      <c r="K21" s="129">
        <f>IF(AND(Central!C19=1,Central!K19=0),1,"")</f>
      </c>
      <c r="L21" s="94"/>
      <c r="M21" s="95"/>
      <c r="N21" s="136">
        <f>IF(AND('Gold Coast'!C19=1,'Gold Coast'!K19=0),1,"")</f>
      </c>
      <c r="O21" s="86"/>
      <c r="P21" s="87"/>
      <c r="Q21" s="126">
        <f>IF(AND('Gulf Central'!C19=1,'Gulf Central'!K19=0),1,"")</f>
      </c>
      <c r="R21" s="86"/>
      <c r="S21" s="87"/>
      <c r="T21" s="126">
        <f>IF(AND('North Beaches'!C19=1,'North Beaches'!K19=0),1,"")</f>
      </c>
      <c r="U21" s="102"/>
      <c r="V21" s="103"/>
      <c r="W21" s="129">
        <f>IF(AND('North Central'!C19=1,'North Central'!K19=0),1,"")</f>
      </c>
      <c r="X21" s="73"/>
      <c r="Y21" s="70"/>
      <c r="Z21" s="137">
        <f>IF(AND('North Dade'!C19=1,'North Dade'!K19=0),1,"")</f>
      </c>
      <c r="AA21" s="94"/>
      <c r="AB21" s="95"/>
      <c r="AC21" s="136">
        <f>IF(AND(Northeastern!C19=1,Northeastern!K19=0),1,"")</f>
      </c>
      <c r="AD21" s="73"/>
      <c r="AE21" s="70"/>
      <c r="AF21" s="137">
        <f>IF(AND('Southernmost Coast'!C19=1,'Southernmost Coast'!K19=0),1,"")</f>
      </c>
      <c r="AG21" s="94"/>
      <c r="AH21" s="95"/>
      <c r="AI21" s="136">
        <f>IF(AND(Southwest!C19=1,Southwest!K19=0),1,"")</f>
      </c>
      <c r="AJ21" s="86"/>
      <c r="AK21" s="87"/>
      <c r="AL21" s="126">
        <f>IF(AND('Space Coast'!C19=1,'Space Coast'!K19=0),1,"")</f>
      </c>
      <c r="AM21" s="94"/>
      <c r="AN21" s="95"/>
      <c r="AO21" s="136">
        <f>IF(AND('Treasure Coast'!C19=1,'Treasure Coast'!K19=0),1,"")</f>
      </c>
      <c r="AP21" s="73"/>
      <c r="AQ21" s="70"/>
      <c r="AR21" s="137">
        <f>IF(AND('West Central'!C19=1,'West Central'!K19=0),1,"")</f>
      </c>
      <c r="AS21" s="102"/>
      <c r="AT21" s="103"/>
      <c r="AU21" s="129">
        <f>IF(AND('Western Panhandle'!C19=1,'Western Panhandle'!K19=0),1,"")</f>
      </c>
      <c r="AV21" s="147">
        <f t="shared" si="2"/>
        <v>0</v>
      </c>
      <c r="AW21" s="147">
        <f t="shared" si="2"/>
        <v>0</v>
      </c>
      <c r="AX21" s="150">
        <f t="shared" si="2"/>
        <v>0</v>
      </c>
    </row>
    <row r="22" spans="1:50" s="2" customFormat="1" ht="30" customHeight="1">
      <c r="A22" s="32" t="s">
        <v>19</v>
      </c>
      <c r="B22" s="23" t="s">
        <v>40</v>
      </c>
      <c r="C22" s="86"/>
      <c r="D22" s="113"/>
      <c r="E22" s="126">
        <f>IF(AND('Bay Area'!C20=1,'Bay Area'!K20=0),1,"")</f>
      </c>
      <c r="F22" s="102"/>
      <c r="G22" s="103"/>
      <c r="H22" s="129">
        <f>IF(AND('Big Bend'!C20=1,'Big Bend'!K20=0),1,"")</f>
      </c>
      <c r="I22" s="102"/>
      <c r="J22" s="103"/>
      <c r="K22" s="129">
        <f>IF(AND(Central!C20=1,Central!K20=0),1,"")</f>
      </c>
      <c r="L22" s="94"/>
      <c r="M22" s="95"/>
      <c r="N22" s="136">
        <f>IF(AND('Gold Coast'!C20=1,'Gold Coast'!K20=0),1,"")</f>
      </c>
      <c r="O22" s="86"/>
      <c r="P22" s="87"/>
      <c r="Q22" s="126">
        <f>IF(AND('Gulf Central'!C20=1,'Gulf Central'!K20=0),1,"")</f>
      </c>
      <c r="R22" s="86"/>
      <c r="S22" s="87"/>
      <c r="T22" s="126">
        <f>IF(AND('North Beaches'!C20=1,'North Beaches'!K20=0),1,"")</f>
      </c>
      <c r="U22" s="102"/>
      <c r="V22" s="103"/>
      <c r="W22" s="129">
        <f>IF(AND('North Central'!C20=1,'North Central'!K20=0),1,"")</f>
      </c>
      <c r="X22" s="73"/>
      <c r="Y22" s="70"/>
      <c r="Z22" s="137">
        <f>IF(AND('North Dade'!C20=1,'North Dade'!K20=0),1,"")</f>
      </c>
      <c r="AA22" s="94"/>
      <c r="AB22" s="95"/>
      <c r="AC22" s="136">
        <f>IF(AND(Northeastern!C20=1,Northeastern!K20=0),1,"")</f>
      </c>
      <c r="AD22" s="73"/>
      <c r="AE22" s="70"/>
      <c r="AF22" s="137">
        <f>IF(AND('Southernmost Coast'!C20=1,'Southernmost Coast'!K20=0),1,"")</f>
      </c>
      <c r="AG22" s="94"/>
      <c r="AH22" s="95"/>
      <c r="AI22" s="136">
        <f>IF(AND(Southwest!C20=1,Southwest!K20=0),1,"")</f>
      </c>
      <c r="AJ22" s="86"/>
      <c r="AK22" s="87"/>
      <c r="AL22" s="126">
        <f>IF(AND('Space Coast'!C20=1,'Space Coast'!K20=0),1,"")</f>
      </c>
      <c r="AM22" s="94"/>
      <c r="AN22" s="95"/>
      <c r="AO22" s="136">
        <f>IF(AND('Treasure Coast'!C20=1,'Treasure Coast'!K20=0),1,"")</f>
      </c>
      <c r="AP22" s="73"/>
      <c r="AQ22" s="70"/>
      <c r="AR22" s="137">
        <f>IF(AND('West Central'!C20=1,'West Central'!K20=0),1,"")</f>
      </c>
      <c r="AS22" s="102"/>
      <c r="AT22" s="103"/>
      <c r="AU22" s="129">
        <f>IF(AND('Western Panhandle'!C20=1,'Western Panhandle'!K20=0),1,"")</f>
      </c>
      <c r="AV22" s="147">
        <f t="shared" si="2"/>
        <v>0</v>
      </c>
      <c r="AW22" s="147">
        <f t="shared" si="2"/>
        <v>0</v>
      </c>
      <c r="AX22" s="150">
        <f t="shared" si="2"/>
        <v>0</v>
      </c>
    </row>
    <row r="23" spans="1:50" s="2" customFormat="1" ht="40.5" customHeight="1">
      <c r="A23" s="180" t="s">
        <v>60</v>
      </c>
      <c r="B23" s="181"/>
      <c r="C23" s="86"/>
      <c r="D23" s="87"/>
      <c r="E23" s="126">
        <f>IF(AND('Bay Area'!C22=1,'Bay Area'!K22=0),1,"")</f>
      </c>
      <c r="F23" s="102"/>
      <c r="G23" s="103"/>
      <c r="H23" s="104"/>
      <c r="I23" s="102"/>
      <c r="J23" s="103"/>
      <c r="K23" s="104"/>
      <c r="L23" s="94"/>
      <c r="M23" s="95"/>
      <c r="N23" s="96"/>
      <c r="O23" s="86"/>
      <c r="P23" s="87"/>
      <c r="Q23" s="88"/>
      <c r="R23" s="86"/>
      <c r="S23" s="87"/>
      <c r="T23" s="88"/>
      <c r="U23" s="102"/>
      <c r="V23" s="103"/>
      <c r="W23" s="104"/>
      <c r="X23" s="73"/>
      <c r="Y23" s="70"/>
      <c r="Z23" s="74"/>
      <c r="AA23" s="94"/>
      <c r="AB23" s="95"/>
      <c r="AC23" s="96"/>
      <c r="AD23" s="73"/>
      <c r="AE23" s="70"/>
      <c r="AF23" s="74"/>
      <c r="AG23" s="94"/>
      <c r="AH23" s="95"/>
      <c r="AI23" s="96"/>
      <c r="AJ23" s="86"/>
      <c r="AK23" s="87"/>
      <c r="AL23" s="126">
        <f>IF(AND('Space Coast'!C20=1,'Space Coast'!K20=0),1,"")</f>
      </c>
      <c r="AM23" s="94"/>
      <c r="AN23" s="95"/>
      <c r="AO23" s="96"/>
      <c r="AP23" s="73"/>
      <c r="AQ23" s="70"/>
      <c r="AR23" s="74"/>
      <c r="AS23" s="102"/>
      <c r="AT23" s="103"/>
      <c r="AU23" s="104"/>
      <c r="AV23" s="147">
        <f t="shared" si="2"/>
        <v>0</v>
      </c>
      <c r="AW23" s="147">
        <f t="shared" si="2"/>
        <v>0</v>
      </c>
      <c r="AX23" s="150">
        <f t="shared" si="2"/>
        <v>0</v>
      </c>
    </row>
    <row r="24" spans="1:50" s="2" customFormat="1" ht="65.25" customHeight="1" thickBot="1">
      <c r="A24" s="177" t="s">
        <v>59</v>
      </c>
      <c r="B24" s="178"/>
      <c r="C24" s="89">
        <f aca="true" t="shared" si="3" ref="C24:AU24">SUM(C8:C23)</f>
        <v>0</v>
      </c>
      <c r="D24" s="90">
        <f t="shared" si="3"/>
        <v>0</v>
      </c>
      <c r="E24" s="128">
        <f>SUM(E8:E23)</f>
        <v>0</v>
      </c>
      <c r="F24" s="105">
        <f t="shared" si="3"/>
        <v>0</v>
      </c>
      <c r="G24" s="106">
        <f t="shared" si="3"/>
        <v>0</v>
      </c>
      <c r="H24" s="107">
        <f t="shared" si="3"/>
        <v>0</v>
      </c>
      <c r="I24" s="105">
        <f t="shared" si="3"/>
        <v>0</v>
      </c>
      <c r="J24" s="106">
        <f t="shared" si="3"/>
        <v>0</v>
      </c>
      <c r="K24" s="107">
        <f t="shared" si="3"/>
        <v>0</v>
      </c>
      <c r="L24" s="97">
        <f t="shared" si="3"/>
        <v>0</v>
      </c>
      <c r="M24" s="98">
        <f t="shared" si="3"/>
        <v>0</v>
      </c>
      <c r="N24" s="99">
        <f t="shared" si="3"/>
        <v>0</v>
      </c>
      <c r="O24" s="92">
        <f t="shared" si="3"/>
        <v>0</v>
      </c>
      <c r="P24" s="93">
        <f t="shared" si="3"/>
        <v>0</v>
      </c>
      <c r="Q24" s="91">
        <f t="shared" si="3"/>
        <v>0</v>
      </c>
      <c r="R24" s="89">
        <f t="shared" si="3"/>
        <v>0</v>
      </c>
      <c r="S24" s="90">
        <f t="shared" si="3"/>
        <v>0</v>
      </c>
      <c r="T24" s="91">
        <f t="shared" si="3"/>
        <v>0</v>
      </c>
      <c r="U24" s="105">
        <f t="shared" si="3"/>
        <v>0</v>
      </c>
      <c r="V24" s="106">
        <f t="shared" si="3"/>
        <v>0</v>
      </c>
      <c r="W24" s="107">
        <f t="shared" si="3"/>
        <v>0</v>
      </c>
      <c r="X24" s="75">
        <f t="shared" si="3"/>
        <v>0</v>
      </c>
      <c r="Y24" s="76">
        <f t="shared" si="3"/>
        <v>0</v>
      </c>
      <c r="Z24" s="77">
        <f t="shared" si="3"/>
        <v>0</v>
      </c>
      <c r="AA24" s="97">
        <f t="shared" si="3"/>
        <v>0</v>
      </c>
      <c r="AB24" s="98">
        <f t="shared" si="3"/>
        <v>0</v>
      </c>
      <c r="AC24" s="99">
        <f t="shared" si="3"/>
        <v>0</v>
      </c>
      <c r="AD24" s="75">
        <f t="shared" si="3"/>
        <v>0</v>
      </c>
      <c r="AE24" s="76">
        <f t="shared" si="3"/>
        <v>0</v>
      </c>
      <c r="AF24" s="77">
        <f t="shared" si="3"/>
        <v>0</v>
      </c>
      <c r="AG24" s="97">
        <f t="shared" si="3"/>
        <v>0</v>
      </c>
      <c r="AH24" s="98">
        <f t="shared" si="3"/>
        <v>0</v>
      </c>
      <c r="AI24" s="99">
        <f t="shared" si="3"/>
        <v>0</v>
      </c>
      <c r="AJ24" s="89">
        <f t="shared" si="3"/>
        <v>0</v>
      </c>
      <c r="AK24" s="90">
        <f t="shared" si="3"/>
        <v>0</v>
      </c>
      <c r="AL24" s="91">
        <f t="shared" si="3"/>
        <v>0</v>
      </c>
      <c r="AM24" s="97">
        <f t="shared" si="3"/>
        <v>0</v>
      </c>
      <c r="AN24" s="98">
        <f t="shared" si="3"/>
        <v>0</v>
      </c>
      <c r="AO24" s="99">
        <f t="shared" si="3"/>
        <v>0</v>
      </c>
      <c r="AP24" s="75">
        <f t="shared" si="3"/>
        <v>0</v>
      </c>
      <c r="AQ24" s="76">
        <f t="shared" si="3"/>
        <v>0</v>
      </c>
      <c r="AR24" s="77">
        <f t="shared" si="3"/>
        <v>0</v>
      </c>
      <c r="AS24" s="105">
        <f t="shared" si="3"/>
        <v>0</v>
      </c>
      <c r="AT24" s="106">
        <f t="shared" si="3"/>
        <v>0</v>
      </c>
      <c r="AU24" s="107">
        <f t="shared" si="3"/>
        <v>0</v>
      </c>
      <c r="AV24" s="78">
        <f>SUM(C24+F24+I24+L24+O24+R24+U24+X24+AA24+AD24+AG24+AJ24+AM24+AP24+AS24)</f>
        <v>0</v>
      </c>
      <c r="AW24" s="79">
        <f>SUM(D24+G24+J24+M24+P24+S24+V24+Y24+AB24+AE24+AH24+AK24+AN24+AQ24+AT24)</f>
        <v>0</v>
      </c>
      <c r="AX24" s="151">
        <f>SUM(E24+H24+K24+N24+Q24+T24+W24+Z24+AC24+AF24+AI24+AL24+AO24+AR24+AU24)</f>
        <v>0</v>
      </c>
    </row>
    <row r="25" ht="13.5" thickTop="1"/>
  </sheetData>
  <sheetProtection/>
  <mergeCells count="28">
    <mergeCell ref="C6:E6"/>
    <mergeCell ref="AG6:AI6"/>
    <mergeCell ref="AJ6:AL6"/>
    <mergeCell ref="F6:H6"/>
    <mergeCell ref="A1:AX1"/>
    <mergeCell ref="I6:K6"/>
    <mergeCell ref="L6:N6"/>
    <mergeCell ref="A24:B24"/>
    <mergeCell ref="AM6:AO6"/>
    <mergeCell ref="A2:AX2"/>
    <mergeCell ref="A23:B23"/>
    <mergeCell ref="A4:AX4"/>
    <mergeCell ref="X6:Z6"/>
    <mergeCell ref="AA6:AC6"/>
    <mergeCell ref="AV6:AX6"/>
    <mergeCell ref="AP6:AR6"/>
    <mergeCell ref="AS6:AU6"/>
    <mergeCell ref="O6:Q6"/>
    <mergeCell ref="R6:T6"/>
    <mergeCell ref="U6:W6"/>
    <mergeCell ref="AD6:AF6"/>
    <mergeCell ref="AD3:AF3"/>
    <mergeCell ref="AG3:AI3"/>
    <mergeCell ref="A5:AX5"/>
    <mergeCell ref="B3:K3"/>
    <mergeCell ref="AL3:AW3"/>
    <mergeCell ref="AA3:AC3"/>
    <mergeCell ref="W3:Z3"/>
  </mergeCells>
  <printOptions/>
  <pageMargins left="0.73" right="0.5" top="0.5" bottom="0.5" header="0.5" footer="0.25"/>
  <pageSetup fitToHeight="0" horizontalDpi="600" verticalDpi="600" orientation="landscape" paperSize="5" scale="70" r:id="rId2"/>
  <headerFooter alignWithMargins="0">
    <oddFooter>&amp;L&amp;"Arial,Bold"&amp;20REPORT DATE :&amp;"Arial,Regular"     &amp;D&amp;R&amp;P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A1:P24"/>
  <sheetViews>
    <sheetView view="pageBreakPreview" zoomScale="75" zoomScaleNormal="75" zoomScaleSheetLayoutView="75" zoomScalePageLayoutView="0" workbookViewId="0" topLeftCell="A5">
      <selection activeCell="P3" sqref="P3"/>
    </sheetView>
  </sheetViews>
  <sheetFormatPr defaultColWidth="9.140625" defaultRowHeight="12.75"/>
  <cols>
    <col min="1" max="1" width="12.7109375" style="1" customWidth="1"/>
    <col min="2" max="2" width="34.8515625" style="1" customWidth="1"/>
    <col min="3" max="3" width="16.7109375" style="1" customWidth="1"/>
    <col min="4" max="6" width="5.28125" style="1" customWidth="1"/>
    <col min="7" max="8" width="8.00390625" style="1" customWidth="1"/>
    <col min="9" max="9" width="8.140625" style="1" customWidth="1"/>
    <col min="10" max="11" width="12.7109375" style="1" customWidth="1"/>
    <col min="12" max="12" width="12.7109375" style="1" hidden="1" customWidth="1"/>
    <col min="13" max="13" width="6.00390625" style="1" customWidth="1"/>
    <col min="14" max="14" width="12.7109375" style="1" customWidth="1"/>
    <col min="15" max="15" width="18.28125" style="1" customWidth="1"/>
    <col min="16" max="16" width="20.00390625" style="1" customWidth="1"/>
  </cols>
  <sheetData>
    <row r="1" spans="1:16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 customHeight="1" thickBot="1">
      <c r="A3" s="213" t="s">
        <v>47</v>
      </c>
      <c r="B3" s="214"/>
      <c r="C3" s="215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5"/>
    </row>
    <row r="4" spans="1:16" ht="25.5" customHeight="1" thickBot="1" thickTop="1">
      <c r="A4" s="4"/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14.75" customHeight="1" thickTop="1">
      <c r="A5" s="7" t="s">
        <v>0</v>
      </c>
      <c r="B5" s="7" t="s">
        <v>2</v>
      </c>
      <c r="C5" s="18" t="s">
        <v>119</v>
      </c>
      <c r="D5" s="18" t="s">
        <v>61</v>
      </c>
      <c r="E5" s="18" t="s">
        <v>62</v>
      </c>
      <c r="F5" s="18" t="s">
        <v>63</v>
      </c>
      <c r="G5" s="19" t="s">
        <v>53</v>
      </c>
      <c r="H5" s="19" t="s">
        <v>54</v>
      </c>
      <c r="I5" s="36" t="s">
        <v>64</v>
      </c>
      <c r="J5" s="18" t="s">
        <v>3</v>
      </c>
      <c r="K5" s="18" t="s">
        <v>1</v>
      </c>
      <c r="L5" s="18" t="s">
        <v>23</v>
      </c>
      <c r="M5" s="26" t="s">
        <v>55</v>
      </c>
      <c r="N5" s="18" t="s">
        <v>21</v>
      </c>
      <c r="O5" s="18" t="s">
        <v>125</v>
      </c>
      <c r="P5" s="18" t="s">
        <v>126</v>
      </c>
    </row>
    <row r="6" spans="1:16" s="2" customFormat="1" ht="48.75" customHeight="1">
      <c r="A6" s="3" t="s">
        <v>4</v>
      </c>
      <c r="B6" s="11" t="s">
        <v>120</v>
      </c>
      <c r="C6" s="3">
        <v>1</v>
      </c>
      <c r="D6" s="3">
        <v>1</v>
      </c>
      <c r="E6" s="3"/>
      <c r="F6" s="3"/>
      <c r="G6" s="34"/>
      <c r="H6" s="34"/>
      <c r="I6" s="37"/>
      <c r="J6" s="14">
        <v>40495</v>
      </c>
      <c r="K6" s="14">
        <v>40332</v>
      </c>
      <c r="L6" s="13">
        <f aca="true" t="shared" si="0" ref="L6:L11">IF((K6=0),"",(K6-J6))</f>
        <v>-163</v>
      </c>
      <c r="M6" s="13">
        <f>IF((K6=0),"",(1))</f>
        <v>1</v>
      </c>
      <c r="N6" s="13">
        <f>IF((L6&lt;0),1,"")</f>
        <v>1</v>
      </c>
      <c r="O6" s="109">
        <f>IF((K6=0),"",(K6-J6))</f>
        <v>-163</v>
      </c>
      <c r="P6" s="13"/>
    </row>
    <row r="7" spans="1:16" s="2" customFormat="1" ht="7.5" customHeight="1">
      <c r="A7" s="3"/>
      <c r="B7" s="11"/>
      <c r="C7" s="13"/>
      <c r="D7" s="13"/>
      <c r="E7" s="13"/>
      <c r="F7" s="13"/>
      <c r="G7" s="34"/>
      <c r="H7" s="34"/>
      <c r="I7" s="37"/>
      <c r="J7" s="14"/>
      <c r="K7" s="14"/>
      <c r="L7" s="13">
        <f t="shared" si="0"/>
      </c>
      <c r="M7" s="13"/>
      <c r="N7" s="13"/>
      <c r="O7" s="13"/>
      <c r="P7" s="13"/>
    </row>
    <row r="8" spans="1:16" s="2" customFormat="1" ht="36.75" customHeight="1">
      <c r="A8" s="3" t="s">
        <v>8</v>
      </c>
      <c r="B8" s="10" t="s">
        <v>121</v>
      </c>
      <c r="C8" s="110"/>
      <c r="D8" s="110"/>
      <c r="E8" s="3"/>
      <c r="F8" s="3"/>
      <c r="G8" s="34">
        <v>1</v>
      </c>
      <c r="H8" s="34">
        <v>1</v>
      </c>
      <c r="I8" s="37" t="s">
        <v>134</v>
      </c>
      <c r="J8" s="14"/>
      <c r="K8" s="14"/>
      <c r="L8" s="13">
        <f t="shared" si="0"/>
      </c>
      <c r="M8" s="13">
        <f>IF((K8=0),"",(1))</f>
      </c>
      <c r="N8" s="13">
        <f>IF((L8&lt;0),1,"")</f>
      </c>
      <c r="O8" s="109">
        <f>IF((K8=0),"",(K8-J8))</f>
      </c>
      <c r="P8" s="3"/>
    </row>
    <row r="9" spans="1:16" s="2" customFormat="1" ht="36" customHeight="1">
      <c r="A9" s="3" t="s">
        <v>10</v>
      </c>
      <c r="B9" s="10" t="s">
        <v>124</v>
      </c>
      <c r="C9" s="3">
        <v>1</v>
      </c>
      <c r="D9" s="3">
        <v>1</v>
      </c>
      <c r="E9" s="3"/>
      <c r="F9" s="3"/>
      <c r="G9" s="34"/>
      <c r="H9" s="34"/>
      <c r="I9" s="37"/>
      <c r="J9" s="14">
        <v>40495</v>
      </c>
      <c r="K9" s="14">
        <v>40361</v>
      </c>
      <c r="L9" s="13">
        <f t="shared" si="0"/>
        <v>-134</v>
      </c>
      <c r="M9" s="13">
        <f>IF((K9=0),"",(1))</f>
        <v>1</v>
      </c>
      <c r="N9" s="13">
        <f>IF((L9&lt;0),1,"")</f>
        <v>1</v>
      </c>
      <c r="O9" s="109">
        <f>IF((K9=0),"",(K9-J9))</f>
        <v>-134</v>
      </c>
      <c r="P9" s="3"/>
    </row>
    <row r="10" spans="1:16" s="2" customFormat="1" ht="36" customHeight="1">
      <c r="A10" s="3" t="s">
        <v>12</v>
      </c>
      <c r="B10" s="12" t="s">
        <v>33</v>
      </c>
      <c r="C10" s="3"/>
      <c r="D10" s="3"/>
      <c r="E10" s="3"/>
      <c r="F10" s="3"/>
      <c r="G10" s="34">
        <v>1</v>
      </c>
      <c r="H10" s="34">
        <v>1</v>
      </c>
      <c r="I10" s="37" t="s">
        <v>134</v>
      </c>
      <c r="J10" s="14"/>
      <c r="K10" s="14"/>
      <c r="L10" s="13">
        <f t="shared" si="0"/>
      </c>
      <c r="M10" s="13">
        <f>IF((K10=0),"",(1))</f>
      </c>
      <c r="N10" s="13">
        <f>IF((L10&lt;0),1,"")</f>
      </c>
      <c r="O10" s="109">
        <f>IF((K10=0),"",(K10-J10))</f>
      </c>
      <c r="P10" s="6"/>
    </row>
    <row r="11" spans="1:16" s="2" customFormat="1" ht="40.5" customHeight="1">
      <c r="A11" s="3" t="s">
        <v>13</v>
      </c>
      <c r="B11" s="10" t="s">
        <v>34</v>
      </c>
      <c r="C11" s="6"/>
      <c r="D11" s="6"/>
      <c r="E11" s="6"/>
      <c r="F11" s="6"/>
      <c r="G11" s="34"/>
      <c r="H11" s="37"/>
      <c r="I11" s="37"/>
      <c r="J11" s="14"/>
      <c r="K11" s="14"/>
      <c r="L11" s="13">
        <f t="shared" si="0"/>
      </c>
      <c r="M11" s="13">
        <f>IF((K11=0),"",(1))</f>
      </c>
      <c r="N11" s="13">
        <f>IF((L11&lt;0),1,"")</f>
      </c>
      <c r="O11" s="109">
        <f>IF((K11=0),"",(K11-J11))</f>
      </c>
      <c r="P11" s="3"/>
    </row>
    <row r="12" spans="1:16" s="2" customFormat="1" ht="6" customHeight="1">
      <c r="A12" s="3"/>
      <c r="B12" s="10"/>
      <c r="C12" s="3"/>
      <c r="D12" s="3"/>
      <c r="E12" s="3"/>
      <c r="F12" s="3"/>
      <c r="G12" s="34"/>
      <c r="H12" s="34"/>
      <c r="I12" s="37"/>
      <c r="J12" s="14"/>
      <c r="K12" s="14"/>
      <c r="L12" s="13"/>
      <c r="M12" s="13"/>
      <c r="N12" s="13"/>
      <c r="O12" s="3"/>
      <c r="P12" s="3"/>
    </row>
    <row r="13" spans="1:16" s="2" customFormat="1" ht="34.5" customHeight="1">
      <c r="A13" s="3" t="s">
        <v>14</v>
      </c>
      <c r="B13" s="12" t="s">
        <v>35</v>
      </c>
      <c r="C13" s="3">
        <v>1</v>
      </c>
      <c r="D13" s="3">
        <v>1</v>
      </c>
      <c r="E13" s="3"/>
      <c r="F13" s="3"/>
      <c r="G13" s="34"/>
      <c r="H13" s="34"/>
      <c r="I13" s="37"/>
      <c r="J13" s="14">
        <v>40495</v>
      </c>
      <c r="K13" s="14">
        <v>40266</v>
      </c>
      <c r="L13" s="13">
        <f>IF((K13=0),"",(K13-J13))</f>
        <v>-229</v>
      </c>
      <c r="M13" s="13">
        <f>IF((K13=0),"",(1))</f>
        <v>1</v>
      </c>
      <c r="N13" s="13">
        <f>IF((L13&lt;0),1,"")</f>
        <v>1</v>
      </c>
      <c r="O13" s="109">
        <f>IF((K13=0),"",(K13-J13))</f>
        <v>-229</v>
      </c>
      <c r="P13" s="6"/>
    </row>
    <row r="14" spans="1:16" s="2" customFormat="1" ht="36" customHeight="1">
      <c r="A14" s="3" t="s">
        <v>15</v>
      </c>
      <c r="B14" s="10" t="s">
        <v>36</v>
      </c>
      <c r="C14" s="3">
        <v>1</v>
      </c>
      <c r="D14" s="3">
        <v>1</v>
      </c>
      <c r="E14" s="3"/>
      <c r="F14" s="3"/>
      <c r="G14" s="34"/>
      <c r="H14" s="34"/>
      <c r="I14" s="37"/>
      <c r="J14" s="14">
        <v>40495</v>
      </c>
      <c r="K14" s="14">
        <v>40266</v>
      </c>
      <c r="L14" s="13">
        <f>IF((K14=0),"",(K14-J14))</f>
        <v>-229</v>
      </c>
      <c r="M14" s="13">
        <f>IF((K14=0),"",(1))</f>
        <v>1</v>
      </c>
      <c r="N14" s="13">
        <f>IF((L14&lt;0),1,"")</f>
        <v>1</v>
      </c>
      <c r="O14" s="109">
        <f>IF((K14=0),"",(K14-J14))</f>
        <v>-229</v>
      </c>
      <c r="P14" s="3"/>
    </row>
    <row r="15" spans="1:16" s="2" customFormat="1" ht="31.5" customHeight="1">
      <c r="A15" s="3" t="s">
        <v>16</v>
      </c>
      <c r="B15" s="12" t="s">
        <v>37</v>
      </c>
      <c r="C15" s="6"/>
      <c r="D15" s="6"/>
      <c r="E15" s="6"/>
      <c r="F15" s="6"/>
      <c r="G15" s="34">
        <v>1</v>
      </c>
      <c r="H15" s="34">
        <v>1</v>
      </c>
      <c r="I15" s="37" t="s">
        <v>134</v>
      </c>
      <c r="J15" s="14"/>
      <c r="K15" s="14"/>
      <c r="L15" s="13">
        <f>IF((K15=0),"",(K15-J15))</f>
      </c>
      <c r="M15" s="13">
        <f>IF((K15=0),"",(1))</f>
      </c>
      <c r="N15" s="13">
        <f>IF((L15&lt;0),1,"")</f>
      </c>
      <c r="O15" s="109">
        <f>IF((K15=0),"",(K15-J15))</f>
      </c>
      <c r="P15" s="6"/>
    </row>
    <row r="16" spans="1:16" s="2" customFormat="1" ht="6" customHeight="1">
      <c r="A16" s="3"/>
      <c r="B16" s="10"/>
      <c r="C16" s="3"/>
      <c r="D16" s="3"/>
      <c r="E16" s="3"/>
      <c r="F16" s="3"/>
      <c r="G16" s="34"/>
      <c r="H16" s="34"/>
      <c r="I16" s="37"/>
      <c r="J16" s="14"/>
      <c r="K16" s="14"/>
      <c r="L16" s="13"/>
      <c r="M16" s="13"/>
      <c r="N16" s="13"/>
      <c r="O16" s="3"/>
      <c r="P16" s="3"/>
    </row>
    <row r="17" spans="1:16" s="2" customFormat="1" ht="49.5" customHeight="1">
      <c r="A17" s="3" t="s">
        <v>9</v>
      </c>
      <c r="B17" s="10" t="s">
        <v>29</v>
      </c>
      <c r="C17" s="3"/>
      <c r="D17" s="3"/>
      <c r="E17" s="3"/>
      <c r="F17" s="3"/>
      <c r="G17" s="34"/>
      <c r="H17" s="34"/>
      <c r="I17" s="37"/>
      <c r="J17" s="14"/>
      <c r="K17" s="14"/>
      <c r="L17" s="13">
        <f aca="true" t="shared" si="1" ref="L17:L23">IF((K17=0),"",(K17-J17))</f>
      </c>
      <c r="M17" s="13">
        <f aca="true" t="shared" si="2" ref="M17:M23">IF((K17=0),"",(1))</f>
      </c>
      <c r="N17" s="13">
        <f aca="true" t="shared" si="3" ref="N17:N23">IF((L17&lt;0),1,"")</f>
      </c>
      <c r="O17" s="109">
        <f aca="true" t="shared" si="4" ref="O17:O23">IF((K17=0),"",(K17-J17))</f>
      </c>
      <c r="P17" s="3"/>
    </row>
    <row r="18" spans="1:16" s="2" customFormat="1" ht="37.5" customHeight="1">
      <c r="A18" s="3" t="s">
        <v>17</v>
      </c>
      <c r="B18" s="72" t="s">
        <v>86</v>
      </c>
      <c r="C18" s="6"/>
      <c r="D18" s="6"/>
      <c r="E18" s="6"/>
      <c r="F18" s="6"/>
      <c r="G18" s="35"/>
      <c r="H18" s="35"/>
      <c r="I18" s="38"/>
      <c r="J18" s="14"/>
      <c r="K18" s="14"/>
      <c r="L18" s="13">
        <f t="shared" si="1"/>
      </c>
      <c r="M18" s="13">
        <f t="shared" si="2"/>
      </c>
      <c r="N18" s="13">
        <f t="shared" si="3"/>
      </c>
      <c r="O18" s="109">
        <f t="shared" si="4"/>
      </c>
      <c r="P18" s="6"/>
    </row>
    <row r="19" spans="1:16" s="2" customFormat="1" ht="37.5" customHeight="1">
      <c r="A19" s="3" t="s">
        <v>122</v>
      </c>
      <c r="B19" s="10" t="s">
        <v>123</v>
      </c>
      <c r="C19" s="6"/>
      <c r="D19" s="6"/>
      <c r="E19" s="6"/>
      <c r="F19" s="6"/>
      <c r="G19" s="35"/>
      <c r="H19" s="35"/>
      <c r="I19" s="38"/>
      <c r="J19" s="14"/>
      <c r="K19" s="14"/>
      <c r="L19" s="13">
        <f t="shared" si="1"/>
      </c>
      <c r="M19" s="13">
        <f t="shared" si="2"/>
      </c>
      <c r="N19" s="13">
        <f t="shared" si="3"/>
      </c>
      <c r="O19" s="109">
        <f t="shared" si="4"/>
      </c>
      <c r="P19" s="6"/>
    </row>
    <row r="20" spans="1:16" s="2" customFormat="1" ht="42.75" customHeight="1">
      <c r="A20" s="3" t="s">
        <v>18</v>
      </c>
      <c r="B20" s="10" t="s">
        <v>39</v>
      </c>
      <c r="C20" s="3"/>
      <c r="D20" s="3"/>
      <c r="E20" s="3"/>
      <c r="F20" s="3"/>
      <c r="G20" s="34"/>
      <c r="H20" s="34"/>
      <c r="I20" s="37"/>
      <c r="J20" s="14"/>
      <c r="K20" s="14"/>
      <c r="L20" s="13">
        <f t="shared" si="1"/>
      </c>
      <c r="M20" s="13">
        <f t="shared" si="2"/>
      </c>
      <c r="N20" s="13">
        <f t="shared" si="3"/>
      </c>
      <c r="O20" s="109">
        <f t="shared" si="4"/>
      </c>
      <c r="P20" s="3"/>
    </row>
    <row r="21" spans="1:16" s="2" customFormat="1" ht="42.75" customHeight="1">
      <c r="A21" s="218" t="s">
        <v>65</v>
      </c>
      <c r="B21" s="219"/>
      <c r="C21" s="3"/>
      <c r="D21" s="3"/>
      <c r="E21" s="3"/>
      <c r="F21" s="3"/>
      <c r="G21" s="34"/>
      <c r="H21" s="34"/>
      <c r="I21" s="37"/>
      <c r="J21" s="14"/>
      <c r="K21" s="14"/>
      <c r="L21" s="13">
        <f t="shared" si="1"/>
      </c>
      <c r="M21" s="13">
        <f t="shared" si="2"/>
      </c>
      <c r="N21" s="13">
        <f t="shared" si="3"/>
      </c>
      <c r="O21" s="109">
        <f t="shared" si="4"/>
      </c>
      <c r="P21" s="3"/>
    </row>
    <row r="22" spans="1:16" s="2" customFormat="1" ht="42.75" customHeight="1">
      <c r="A22" s="218" t="s">
        <v>65</v>
      </c>
      <c r="B22" s="219"/>
      <c r="C22" s="3"/>
      <c r="D22" s="3"/>
      <c r="E22" s="3"/>
      <c r="F22" s="3"/>
      <c r="G22" s="34"/>
      <c r="H22" s="34"/>
      <c r="I22" s="37"/>
      <c r="J22" s="14"/>
      <c r="K22" s="14"/>
      <c r="L22" s="13">
        <f t="shared" si="1"/>
      </c>
      <c r="M22" s="13">
        <f t="shared" si="2"/>
      </c>
      <c r="N22" s="13">
        <f t="shared" si="3"/>
      </c>
      <c r="O22" s="109">
        <f t="shared" si="4"/>
      </c>
      <c r="P22" s="3"/>
    </row>
    <row r="23" spans="1:16" s="2" customFormat="1" ht="42.75" customHeight="1">
      <c r="A23" s="218" t="s">
        <v>65</v>
      </c>
      <c r="B23" s="219"/>
      <c r="C23" s="3"/>
      <c r="D23" s="3"/>
      <c r="E23" s="3"/>
      <c r="F23" s="3"/>
      <c r="G23" s="34"/>
      <c r="H23" s="34"/>
      <c r="I23" s="37"/>
      <c r="J23" s="14"/>
      <c r="K23" s="14"/>
      <c r="L23" s="13">
        <f t="shared" si="1"/>
      </c>
      <c r="M23" s="13">
        <f t="shared" si="2"/>
      </c>
      <c r="N23" s="13">
        <f t="shared" si="3"/>
      </c>
      <c r="O23" s="109">
        <f t="shared" si="4"/>
      </c>
      <c r="P23" s="3"/>
    </row>
    <row r="24" spans="1:16" s="2" customFormat="1" ht="54.75" customHeight="1">
      <c r="A24" s="216" t="s">
        <v>41</v>
      </c>
      <c r="B24" s="217"/>
      <c r="C24" s="15">
        <f aca="true" t="shared" si="5" ref="C24:H24">SUM(C5:C23)</f>
        <v>4</v>
      </c>
      <c r="D24" s="15">
        <f t="shared" si="5"/>
        <v>4</v>
      </c>
      <c r="E24" s="15">
        <f t="shared" si="5"/>
        <v>0</v>
      </c>
      <c r="F24" s="15">
        <f t="shared" si="5"/>
        <v>0</v>
      </c>
      <c r="G24" s="40">
        <f t="shared" si="5"/>
        <v>3</v>
      </c>
      <c r="H24" s="40">
        <f t="shared" si="5"/>
        <v>3</v>
      </c>
      <c r="I24" s="39"/>
      <c r="J24" s="20"/>
      <c r="K24" s="20"/>
      <c r="L24" s="20"/>
      <c r="M24" s="15">
        <f>SUM(M5:M23)</f>
        <v>4</v>
      </c>
      <c r="N24" s="15">
        <f>SUM(N5:N23)</f>
        <v>4</v>
      </c>
      <c r="O24" s="20"/>
      <c r="P24" s="20"/>
    </row>
  </sheetData>
  <sheetProtection/>
  <mergeCells count="8">
    <mergeCell ref="A3:C3"/>
    <mergeCell ref="A24:B24"/>
    <mergeCell ref="A1:P1"/>
    <mergeCell ref="A23:B23"/>
    <mergeCell ref="C4:P4"/>
    <mergeCell ref="A2:P2"/>
    <mergeCell ref="A21:B21"/>
    <mergeCell ref="A22:B22"/>
  </mergeCells>
  <printOptions/>
  <pageMargins left="0.82" right="0.5" top="0.5" bottom="0.5" header="0.5" footer="0.25"/>
  <pageSetup fitToHeight="0" horizontalDpi="300" verticalDpi="300" orientation="landscape" scale="55" r:id="rId2"/>
  <headerFooter alignWithMargins="0">
    <oddFooter>&amp;L&amp;F    &amp;D&amp;R&amp;P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/>
  <dimension ref="A1:P24"/>
  <sheetViews>
    <sheetView view="pageBreakPreview" zoomScale="75" zoomScaleNormal="75" zoomScaleSheetLayoutView="75" zoomScalePageLayoutView="0" workbookViewId="0" topLeftCell="A1">
      <selection activeCell="J11" sqref="J11"/>
    </sheetView>
  </sheetViews>
  <sheetFormatPr defaultColWidth="9.140625" defaultRowHeight="12.75"/>
  <cols>
    <col min="1" max="1" width="12.7109375" style="1" customWidth="1"/>
    <col min="2" max="2" width="34.8515625" style="1" customWidth="1"/>
    <col min="3" max="3" width="16.7109375" style="1" customWidth="1"/>
    <col min="4" max="6" width="5.28125" style="1" customWidth="1"/>
    <col min="7" max="8" width="8.00390625" style="1" customWidth="1"/>
    <col min="9" max="9" width="8.140625" style="1" customWidth="1"/>
    <col min="10" max="11" width="12.7109375" style="1" customWidth="1"/>
    <col min="12" max="12" width="12.7109375" style="1" hidden="1" customWidth="1"/>
    <col min="13" max="13" width="6.00390625" style="1" customWidth="1"/>
    <col min="14" max="14" width="12.7109375" style="1" customWidth="1"/>
    <col min="15" max="15" width="18.28125" style="1" customWidth="1"/>
    <col min="16" max="16" width="20.00390625" style="1" customWidth="1"/>
  </cols>
  <sheetData>
    <row r="1" spans="1:16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 customHeight="1" thickBot="1">
      <c r="A3" s="213" t="s">
        <v>128</v>
      </c>
      <c r="B3" s="214"/>
      <c r="C3" s="215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5"/>
    </row>
    <row r="4" spans="1:16" ht="25.5" customHeight="1" thickBot="1" thickTop="1">
      <c r="A4" s="4"/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14.75" customHeight="1" thickTop="1">
      <c r="A5" s="7" t="s">
        <v>0</v>
      </c>
      <c r="B5" s="7" t="s">
        <v>2</v>
      </c>
      <c r="C5" s="18" t="s">
        <v>119</v>
      </c>
      <c r="D5" s="18" t="s">
        <v>61</v>
      </c>
      <c r="E5" s="18" t="s">
        <v>62</v>
      </c>
      <c r="F5" s="18" t="s">
        <v>63</v>
      </c>
      <c r="G5" s="19" t="s">
        <v>53</v>
      </c>
      <c r="H5" s="19" t="s">
        <v>54</v>
      </c>
      <c r="I5" s="36" t="s">
        <v>64</v>
      </c>
      <c r="J5" s="18" t="s">
        <v>3</v>
      </c>
      <c r="K5" s="18" t="s">
        <v>1</v>
      </c>
      <c r="L5" s="18" t="s">
        <v>23</v>
      </c>
      <c r="M5" s="26" t="s">
        <v>55</v>
      </c>
      <c r="N5" s="18" t="s">
        <v>21</v>
      </c>
      <c r="O5" s="18" t="s">
        <v>125</v>
      </c>
      <c r="P5" s="18" t="s">
        <v>126</v>
      </c>
    </row>
    <row r="6" spans="1:16" s="2" customFormat="1" ht="48.75" customHeight="1">
      <c r="A6" s="3" t="s">
        <v>4</v>
      </c>
      <c r="B6" s="11" t="s">
        <v>120</v>
      </c>
      <c r="C6" s="3"/>
      <c r="D6" s="3"/>
      <c r="E6" s="3"/>
      <c r="F6" s="3"/>
      <c r="G6" s="34"/>
      <c r="H6" s="34"/>
      <c r="I6" s="37"/>
      <c r="J6" s="14"/>
      <c r="K6" s="14"/>
      <c r="L6" s="13">
        <f aca="true" t="shared" si="0" ref="L6:L11">IF((K6=0),"",(K6-J6))</f>
      </c>
      <c r="M6" s="13">
        <f>IF((K6=0),"",(1))</f>
      </c>
      <c r="N6" s="13">
        <f>IF((L6&lt;0),1,"")</f>
      </c>
      <c r="O6" s="109">
        <f>IF((K6=0),"",(K6-J6))</f>
      </c>
      <c r="P6" s="13"/>
    </row>
    <row r="7" spans="1:16" s="2" customFormat="1" ht="7.5" customHeight="1">
      <c r="A7" s="3"/>
      <c r="B7" s="11"/>
      <c r="C7" s="13"/>
      <c r="D7" s="13"/>
      <c r="E7" s="13"/>
      <c r="F7" s="13"/>
      <c r="G7" s="34"/>
      <c r="H7" s="34"/>
      <c r="I7" s="37"/>
      <c r="J7" s="14"/>
      <c r="K7" s="14"/>
      <c r="L7" s="13">
        <f t="shared" si="0"/>
      </c>
      <c r="M7" s="13"/>
      <c r="N7" s="13"/>
      <c r="O7" s="13"/>
      <c r="P7" s="13"/>
    </row>
    <row r="8" spans="1:16" s="2" customFormat="1" ht="36.75" customHeight="1">
      <c r="A8" s="3" t="s">
        <v>8</v>
      </c>
      <c r="B8" s="10" t="s">
        <v>121</v>
      </c>
      <c r="C8" s="110"/>
      <c r="D8" s="110"/>
      <c r="E8" s="3"/>
      <c r="F8" s="3"/>
      <c r="G8" s="34"/>
      <c r="H8" s="34"/>
      <c r="I8" s="37"/>
      <c r="J8" s="14"/>
      <c r="K8" s="14"/>
      <c r="L8" s="13">
        <f t="shared" si="0"/>
      </c>
      <c r="M8" s="13">
        <f>IF((K8=0),"",(1))</f>
      </c>
      <c r="N8" s="13">
        <f>IF((L8&lt;0),1,"")</f>
      </c>
      <c r="O8" s="109">
        <f>IF((K8=0),"",(K8-J8))</f>
      </c>
      <c r="P8" s="3"/>
    </row>
    <row r="9" spans="1:16" s="2" customFormat="1" ht="36" customHeight="1">
      <c r="A9" s="3" t="s">
        <v>10</v>
      </c>
      <c r="B9" s="10" t="s">
        <v>124</v>
      </c>
      <c r="C9" s="3"/>
      <c r="D9" s="3"/>
      <c r="E9" s="3"/>
      <c r="F9" s="3"/>
      <c r="G9" s="34"/>
      <c r="H9" s="37"/>
      <c r="I9" s="37"/>
      <c r="J9" s="14"/>
      <c r="K9" s="14"/>
      <c r="L9" s="13">
        <f t="shared" si="0"/>
      </c>
      <c r="M9" s="13">
        <f>IF((K9=0),"",(1))</f>
      </c>
      <c r="N9" s="13">
        <f>IF((L9&lt;0),1,"")</f>
      </c>
      <c r="O9" s="109">
        <f>IF((K9=0),"",(K9-J9))</f>
      </c>
      <c r="P9" s="3"/>
    </row>
    <row r="10" spans="1:16" s="2" customFormat="1" ht="36" customHeight="1">
      <c r="A10" s="3" t="s">
        <v>12</v>
      </c>
      <c r="B10" s="12" t="s">
        <v>33</v>
      </c>
      <c r="C10" s="3"/>
      <c r="D10" s="3"/>
      <c r="E10" s="3"/>
      <c r="F10" s="3"/>
      <c r="G10" s="34"/>
      <c r="H10" s="34"/>
      <c r="I10" s="37"/>
      <c r="J10" s="14"/>
      <c r="K10" s="14"/>
      <c r="L10" s="13">
        <f t="shared" si="0"/>
      </c>
      <c r="M10" s="13">
        <f>IF((K10=0),"",(1))</f>
      </c>
      <c r="N10" s="13">
        <f>IF((L10&lt;0),1,"")</f>
      </c>
      <c r="O10" s="109">
        <f>IF((K10=0),"",(K10-J10))</f>
      </c>
      <c r="P10" s="6"/>
    </row>
    <row r="11" spans="1:16" s="2" customFormat="1" ht="40.5" customHeight="1">
      <c r="A11" s="3" t="s">
        <v>13</v>
      </c>
      <c r="B11" s="10" t="s">
        <v>34</v>
      </c>
      <c r="C11" s="6"/>
      <c r="D11" s="6"/>
      <c r="E11" s="6"/>
      <c r="F11" s="6"/>
      <c r="G11" s="34">
        <v>1</v>
      </c>
      <c r="H11" s="37" t="s">
        <v>142</v>
      </c>
      <c r="I11" s="37" t="s">
        <v>134</v>
      </c>
      <c r="J11" s="14"/>
      <c r="K11" s="14"/>
      <c r="L11" s="13">
        <f t="shared" si="0"/>
      </c>
      <c r="M11" s="13">
        <f>IF((K11=0),"",(1))</f>
      </c>
      <c r="N11" s="13">
        <f>IF((L11&lt;0),1,"")</f>
      </c>
      <c r="O11" s="109">
        <f>IF((K11=0),"",(K11-J11))</f>
      </c>
      <c r="P11" s="3"/>
    </row>
    <row r="12" spans="1:16" s="2" customFormat="1" ht="6" customHeight="1">
      <c r="A12" s="3"/>
      <c r="B12" s="10"/>
      <c r="C12" s="3"/>
      <c r="D12" s="3"/>
      <c r="E12" s="3"/>
      <c r="F12" s="3"/>
      <c r="G12" s="34"/>
      <c r="H12" s="34"/>
      <c r="I12" s="37"/>
      <c r="J12" s="14"/>
      <c r="K12" s="14"/>
      <c r="L12" s="13"/>
      <c r="M12" s="13"/>
      <c r="N12" s="13"/>
      <c r="O12" s="3"/>
      <c r="P12" s="3"/>
    </row>
    <row r="13" spans="1:16" s="2" customFormat="1" ht="34.5" customHeight="1">
      <c r="A13" s="3" t="s">
        <v>14</v>
      </c>
      <c r="B13" s="12" t="s">
        <v>35</v>
      </c>
      <c r="C13" s="3"/>
      <c r="D13" s="3"/>
      <c r="E13" s="3"/>
      <c r="F13" s="3"/>
      <c r="G13" s="34"/>
      <c r="H13" s="34"/>
      <c r="I13" s="37"/>
      <c r="J13" s="14"/>
      <c r="K13" s="14"/>
      <c r="L13" s="13">
        <f>IF((K13=0),"",(K13-J13))</f>
      </c>
      <c r="M13" s="13">
        <f>IF((K13=0),"",(1))</f>
      </c>
      <c r="N13" s="13">
        <f>IF((L13&lt;0),1,"")</f>
      </c>
      <c r="O13" s="109">
        <f>IF((K13=0),"",(K13-J13))</f>
      </c>
      <c r="P13" s="6"/>
    </row>
    <row r="14" spans="1:16" s="2" customFormat="1" ht="36" customHeight="1">
      <c r="A14" s="3" t="s">
        <v>15</v>
      </c>
      <c r="B14" s="10" t="s">
        <v>36</v>
      </c>
      <c r="C14" s="3"/>
      <c r="D14" s="3"/>
      <c r="E14" s="3"/>
      <c r="F14" s="3"/>
      <c r="G14" s="34"/>
      <c r="H14" s="34"/>
      <c r="I14" s="37"/>
      <c r="J14" s="14"/>
      <c r="K14" s="14"/>
      <c r="L14" s="13">
        <f>IF((K14=0),"",(K14-J14))</f>
      </c>
      <c r="M14" s="13">
        <f>IF((K14=0),"",(1))</f>
      </c>
      <c r="N14" s="13">
        <f>IF((L14&lt;0),1,"")</f>
      </c>
      <c r="O14" s="109">
        <f>IF((K14=0),"",(K14-J14))</f>
      </c>
      <c r="P14" s="3"/>
    </row>
    <row r="15" spans="1:16" s="2" customFormat="1" ht="31.5" customHeight="1">
      <c r="A15" s="3" t="s">
        <v>16</v>
      </c>
      <c r="B15" s="12" t="s">
        <v>37</v>
      </c>
      <c r="C15" s="6"/>
      <c r="D15" s="6"/>
      <c r="E15" s="6"/>
      <c r="F15" s="6"/>
      <c r="G15" s="34"/>
      <c r="H15" s="16"/>
      <c r="I15" s="37"/>
      <c r="J15" s="14"/>
      <c r="K15" s="14"/>
      <c r="L15" s="13">
        <f>IF((K15=0),"",(K15-J15))</f>
      </c>
      <c r="M15" s="13">
        <f>IF((K15=0),"",(1))</f>
      </c>
      <c r="N15" s="13">
        <f>IF((L15&lt;0),1,"")</f>
      </c>
      <c r="O15" s="109">
        <f>IF((K15=0),"",(K15-J15))</f>
      </c>
      <c r="P15" s="6"/>
    </row>
    <row r="16" spans="1:16" s="2" customFormat="1" ht="6" customHeight="1">
      <c r="A16" s="3"/>
      <c r="B16" s="10"/>
      <c r="C16" s="3"/>
      <c r="D16" s="3"/>
      <c r="E16" s="3"/>
      <c r="F16" s="3"/>
      <c r="G16" s="34"/>
      <c r="H16" s="34"/>
      <c r="I16" s="37"/>
      <c r="J16" s="14"/>
      <c r="K16" s="14"/>
      <c r="L16" s="13"/>
      <c r="M16" s="13"/>
      <c r="N16" s="13"/>
      <c r="O16" s="3"/>
      <c r="P16" s="3"/>
    </row>
    <row r="17" spans="1:16" s="2" customFormat="1" ht="49.5" customHeight="1">
      <c r="A17" s="3" t="s">
        <v>9</v>
      </c>
      <c r="B17" s="10" t="s">
        <v>29</v>
      </c>
      <c r="C17" s="3"/>
      <c r="D17" s="3"/>
      <c r="E17" s="3"/>
      <c r="F17" s="3"/>
      <c r="G17" s="34"/>
      <c r="H17" s="34"/>
      <c r="I17" s="37"/>
      <c r="J17" s="14"/>
      <c r="K17" s="14"/>
      <c r="L17" s="13">
        <f aca="true" t="shared" si="1" ref="L17:L23">IF((K17=0),"",(K17-J17))</f>
      </c>
      <c r="M17" s="13">
        <f aca="true" t="shared" si="2" ref="M17:M23">IF((K17=0),"",(1))</f>
      </c>
      <c r="N17" s="13">
        <f aca="true" t="shared" si="3" ref="N17:N23">IF((L17&lt;0),1,"")</f>
      </c>
      <c r="O17" s="109">
        <f aca="true" t="shared" si="4" ref="O17:O23">IF((K17=0),"",(K17-J17))</f>
      </c>
      <c r="P17" s="3"/>
    </row>
    <row r="18" spans="1:16" s="2" customFormat="1" ht="37.5" customHeight="1">
      <c r="A18" s="3" t="s">
        <v>17</v>
      </c>
      <c r="B18" s="72" t="s">
        <v>86</v>
      </c>
      <c r="C18" s="6"/>
      <c r="D18" s="6"/>
      <c r="E18" s="6"/>
      <c r="F18" s="6"/>
      <c r="G18" s="35"/>
      <c r="H18" s="35"/>
      <c r="I18" s="38"/>
      <c r="J18" s="14"/>
      <c r="K18" s="14"/>
      <c r="L18" s="13">
        <f t="shared" si="1"/>
      </c>
      <c r="M18" s="13">
        <f t="shared" si="2"/>
      </c>
      <c r="N18" s="13">
        <f t="shared" si="3"/>
      </c>
      <c r="O18" s="109">
        <f t="shared" si="4"/>
      </c>
      <c r="P18" s="6"/>
    </row>
    <row r="19" spans="1:16" s="2" customFormat="1" ht="37.5" customHeight="1">
      <c r="A19" s="3" t="s">
        <v>122</v>
      </c>
      <c r="B19" s="10" t="s">
        <v>123</v>
      </c>
      <c r="C19" s="6"/>
      <c r="D19" s="6"/>
      <c r="E19" s="6"/>
      <c r="F19" s="6"/>
      <c r="G19" s="35"/>
      <c r="H19" s="35"/>
      <c r="I19" s="38"/>
      <c r="J19" s="14"/>
      <c r="K19" s="14"/>
      <c r="L19" s="13">
        <f t="shared" si="1"/>
      </c>
      <c r="M19" s="13">
        <f t="shared" si="2"/>
      </c>
      <c r="N19" s="13">
        <f t="shared" si="3"/>
      </c>
      <c r="O19" s="109">
        <f t="shared" si="4"/>
      </c>
      <c r="P19" s="6"/>
    </row>
    <row r="20" spans="1:16" s="2" customFormat="1" ht="42.75" customHeight="1">
      <c r="A20" s="3" t="s">
        <v>18</v>
      </c>
      <c r="B20" s="10" t="s">
        <v>39</v>
      </c>
      <c r="C20" s="3"/>
      <c r="D20" s="3"/>
      <c r="E20" s="3"/>
      <c r="F20" s="3"/>
      <c r="G20" s="34"/>
      <c r="H20" s="34"/>
      <c r="I20" s="37"/>
      <c r="J20" s="14"/>
      <c r="K20" s="14"/>
      <c r="L20" s="13">
        <f t="shared" si="1"/>
      </c>
      <c r="M20" s="13">
        <f t="shared" si="2"/>
      </c>
      <c r="N20" s="13">
        <f t="shared" si="3"/>
      </c>
      <c r="O20" s="109">
        <f t="shared" si="4"/>
      </c>
      <c r="P20" s="3"/>
    </row>
    <row r="21" spans="1:16" s="2" customFormat="1" ht="42.75" customHeight="1">
      <c r="A21" s="218" t="s">
        <v>65</v>
      </c>
      <c r="B21" s="219"/>
      <c r="C21" s="3"/>
      <c r="D21" s="3"/>
      <c r="E21" s="3"/>
      <c r="F21" s="3"/>
      <c r="G21" s="34"/>
      <c r="H21" s="34"/>
      <c r="I21" s="37"/>
      <c r="J21" s="14"/>
      <c r="K21" s="14"/>
      <c r="L21" s="13">
        <f t="shared" si="1"/>
      </c>
      <c r="M21" s="13">
        <f t="shared" si="2"/>
      </c>
      <c r="N21" s="13">
        <f t="shared" si="3"/>
      </c>
      <c r="O21" s="109">
        <f t="shared" si="4"/>
      </c>
      <c r="P21" s="3"/>
    </row>
    <row r="22" spans="1:16" s="2" customFormat="1" ht="42.75" customHeight="1">
      <c r="A22" s="218" t="s">
        <v>65</v>
      </c>
      <c r="B22" s="219"/>
      <c r="C22" s="3"/>
      <c r="D22" s="3"/>
      <c r="E22" s="3"/>
      <c r="F22" s="3"/>
      <c r="G22" s="34"/>
      <c r="H22" s="34"/>
      <c r="I22" s="37"/>
      <c r="J22" s="14"/>
      <c r="K22" s="14"/>
      <c r="L22" s="13">
        <f t="shared" si="1"/>
      </c>
      <c r="M22" s="13">
        <f t="shared" si="2"/>
      </c>
      <c r="N22" s="13">
        <f t="shared" si="3"/>
      </c>
      <c r="O22" s="109">
        <f t="shared" si="4"/>
      </c>
      <c r="P22" s="3"/>
    </row>
    <row r="23" spans="1:16" s="2" customFormat="1" ht="42.75" customHeight="1">
      <c r="A23" s="218" t="s">
        <v>65</v>
      </c>
      <c r="B23" s="219"/>
      <c r="C23" s="3"/>
      <c r="D23" s="3"/>
      <c r="E23" s="3"/>
      <c r="F23" s="3"/>
      <c r="G23" s="34"/>
      <c r="H23" s="34"/>
      <c r="I23" s="37"/>
      <c r="J23" s="14"/>
      <c r="K23" s="14"/>
      <c r="L23" s="13">
        <f t="shared" si="1"/>
      </c>
      <c r="M23" s="13">
        <f t="shared" si="2"/>
      </c>
      <c r="N23" s="13">
        <f t="shared" si="3"/>
      </c>
      <c r="O23" s="109">
        <f t="shared" si="4"/>
      </c>
      <c r="P23" s="3"/>
    </row>
    <row r="24" spans="1:16" s="2" customFormat="1" ht="54.75" customHeight="1">
      <c r="A24" s="216" t="s">
        <v>41</v>
      </c>
      <c r="B24" s="217"/>
      <c r="C24" s="15">
        <f aca="true" t="shared" si="5" ref="C24:H24">SUM(C5:C23)</f>
        <v>0</v>
      </c>
      <c r="D24" s="15">
        <f t="shared" si="5"/>
        <v>0</v>
      </c>
      <c r="E24" s="15">
        <f t="shared" si="5"/>
        <v>0</v>
      </c>
      <c r="F24" s="15">
        <f t="shared" si="5"/>
        <v>0</v>
      </c>
      <c r="G24" s="40">
        <f t="shared" si="5"/>
        <v>1</v>
      </c>
      <c r="H24" s="40">
        <f t="shared" si="5"/>
        <v>0</v>
      </c>
      <c r="I24" s="39"/>
      <c r="J24" s="20"/>
      <c r="K24" s="20"/>
      <c r="L24" s="20"/>
      <c r="M24" s="15">
        <f>SUM(M5:M23)</f>
        <v>0</v>
      </c>
      <c r="N24" s="15">
        <f>SUM(N5:N23)</f>
        <v>0</v>
      </c>
      <c r="O24" s="20"/>
      <c r="P24" s="20"/>
    </row>
  </sheetData>
  <sheetProtection/>
  <mergeCells count="8">
    <mergeCell ref="A3:C3"/>
    <mergeCell ref="A24:B24"/>
    <mergeCell ref="A1:P1"/>
    <mergeCell ref="A23:B23"/>
    <mergeCell ref="C4:P4"/>
    <mergeCell ref="A2:P2"/>
    <mergeCell ref="A21:B21"/>
    <mergeCell ref="A22:B22"/>
  </mergeCells>
  <printOptions/>
  <pageMargins left="0.82" right="0.5" top="0.5" bottom="0.5" header="0.5" footer="0.25"/>
  <pageSetup fitToHeight="0" horizontalDpi="300" verticalDpi="300" orientation="landscape" scale="55" r:id="rId2"/>
  <headerFooter alignWithMargins="0">
    <oddFooter>&amp;L&amp;F    &amp;D&amp;R&amp;P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/>
  <dimension ref="A1:P24"/>
  <sheetViews>
    <sheetView view="pageBreakPreview" zoomScale="75" zoomScaleNormal="75" zoomScaleSheetLayoutView="75" zoomScalePageLayoutView="0" workbookViewId="0" topLeftCell="A1">
      <selection activeCell="M9" sqref="M9"/>
    </sheetView>
  </sheetViews>
  <sheetFormatPr defaultColWidth="9.140625" defaultRowHeight="12.75"/>
  <cols>
    <col min="1" max="1" width="12.7109375" style="1" customWidth="1"/>
    <col min="2" max="2" width="34.8515625" style="1" customWidth="1"/>
    <col min="3" max="3" width="16.7109375" style="1" customWidth="1"/>
    <col min="4" max="6" width="5.28125" style="1" customWidth="1"/>
    <col min="7" max="8" width="8.00390625" style="1" customWidth="1"/>
    <col min="9" max="9" width="8.140625" style="1" customWidth="1"/>
    <col min="10" max="11" width="12.7109375" style="1" customWidth="1"/>
    <col min="12" max="12" width="12.7109375" style="1" hidden="1" customWidth="1"/>
    <col min="13" max="13" width="6.00390625" style="1" customWidth="1"/>
    <col min="14" max="14" width="12.7109375" style="1" customWidth="1"/>
    <col min="15" max="15" width="18.28125" style="1" customWidth="1"/>
    <col min="16" max="16" width="20.00390625" style="1" customWidth="1"/>
  </cols>
  <sheetData>
    <row r="1" spans="1:16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 customHeight="1" thickBot="1">
      <c r="A3" s="213" t="s">
        <v>48</v>
      </c>
      <c r="B3" s="214"/>
      <c r="C3" s="215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5"/>
    </row>
    <row r="4" spans="1:16" ht="25.5" customHeight="1" thickBot="1" thickTop="1">
      <c r="A4" s="4"/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14.75" customHeight="1" thickTop="1">
      <c r="A5" s="7" t="s">
        <v>0</v>
      </c>
      <c r="B5" s="7" t="s">
        <v>2</v>
      </c>
      <c r="C5" s="18" t="s">
        <v>119</v>
      </c>
      <c r="D5" s="18" t="s">
        <v>61</v>
      </c>
      <c r="E5" s="18" t="s">
        <v>62</v>
      </c>
      <c r="F5" s="18" t="s">
        <v>63</v>
      </c>
      <c r="G5" s="19" t="s">
        <v>53</v>
      </c>
      <c r="H5" s="19" t="s">
        <v>54</v>
      </c>
      <c r="I5" s="36" t="s">
        <v>64</v>
      </c>
      <c r="J5" s="18" t="s">
        <v>3</v>
      </c>
      <c r="K5" s="18" t="s">
        <v>1</v>
      </c>
      <c r="L5" s="18" t="s">
        <v>23</v>
      </c>
      <c r="M5" s="26" t="s">
        <v>55</v>
      </c>
      <c r="N5" s="18" t="s">
        <v>21</v>
      </c>
      <c r="O5" s="18" t="s">
        <v>125</v>
      </c>
      <c r="P5" s="18" t="s">
        <v>126</v>
      </c>
    </row>
    <row r="6" spans="1:16" s="2" customFormat="1" ht="48.75" customHeight="1">
      <c r="A6" s="3" t="s">
        <v>4</v>
      </c>
      <c r="B6" s="11" t="s">
        <v>120</v>
      </c>
      <c r="C6" s="3"/>
      <c r="D6" s="3"/>
      <c r="E6" s="3"/>
      <c r="F6" s="3"/>
      <c r="G6" s="34"/>
      <c r="H6" s="34"/>
      <c r="I6" s="37"/>
      <c r="J6" s="14"/>
      <c r="K6" s="14"/>
      <c r="L6" s="13">
        <f aca="true" t="shared" si="0" ref="L6:L11">IF((K6=0),"",(K6-J6))</f>
      </c>
      <c r="M6" s="13">
        <f>IF((K6=0),"",(1))</f>
      </c>
      <c r="N6" s="13">
        <f>IF((L6&lt;0),1,"")</f>
      </c>
      <c r="O6" s="109">
        <f>IF((K6=0),"",(K6-J6))</f>
      </c>
      <c r="P6" s="13"/>
    </row>
    <row r="7" spans="1:16" s="2" customFormat="1" ht="7.5" customHeight="1">
      <c r="A7" s="3"/>
      <c r="B7" s="11"/>
      <c r="C7" s="13"/>
      <c r="D7" s="13"/>
      <c r="E7" s="13"/>
      <c r="F7" s="13"/>
      <c r="G7" s="34"/>
      <c r="H7" s="34"/>
      <c r="I7" s="37"/>
      <c r="J7" s="14"/>
      <c r="K7" s="14"/>
      <c r="L7" s="13">
        <f t="shared" si="0"/>
      </c>
      <c r="M7" s="13"/>
      <c r="N7" s="13"/>
      <c r="O7" s="13"/>
      <c r="P7" s="13"/>
    </row>
    <row r="8" spans="1:16" s="2" customFormat="1" ht="36.75" customHeight="1">
      <c r="A8" s="3" t="s">
        <v>8</v>
      </c>
      <c r="B8" s="10" t="s">
        <v>121</v>
      </c>
      <c r="C8" s="3">
        <v>1</v>
      </c>
      <c r="D8" s="3">
        <v>1</v>
      </c>
      <c r="E8" s="3"/>
      <c r="F8" s="3"/>
      <c r="G8" s="34"/>
      <c r="H8" s="34"/>
      <c r="I8" s="37"/>
      <c r="J8" s="14">
        <v>40495</v>
      </c>
      <c r="K8" s="14">
        <v>40261</v>
      </c>
      <c r="L8" s="13">
        <f t="shared" si="0"/>
        <v>-234</v>
      </c>
      <c r="M8" s="13">
        <f>IF((K8=0),"",(1))</f>
        <v>1</v>
      </c>
      <c r="N8" s="13">
        <f>IF((L8&lt;0),1,"")</f>
        <v>1</v>
      </c>
      <c r="O8" s="109">
        <f>IF((K8=0),"",(K8-J8))</f>
        <v>-234</v>
      </c>
      <c r="P8" s="3"/>
    </row>
    <row r="9" spans="1:16" s="2" customFormat="1" ht="36" customHeight="1">
      <c r="A9" s="3" t="s">
        <v>10</v>
      </c>
      <c r="B9" s="10" t="s">
        <v>124</v>
      </c>
      <c r="C9" s="3">
        <v>1</v>
      </c>
      <c r="D9" s="3">
        <v>1</v>
      </c>
      <c r="E9" s="3"/>
      <c r="F9" s="3"/>
      <c r="G9" s="34"/>
      <c r="H9" s="34"/>
      <c r="I9" s="37"/>
      <c r="J9" s="14">
        <v>40495</v>
      </c>
      <c r="K9" s="14">
        <v>40317</v>
      </c>
      <c r="L9" s="13">
        <f t="shared" si="0"/>
        <v>-178</v>
      </c>
      <c r="M9" s="13">
        <f>IF((K9=0),"",(1))</f>
        <v>1</v>
      </c>
      <c r="N9" s="13">
        <f>IF((L9&lt;0),1,"")</f>
        <v>1</v>
      </c>
      <c r="O9" s="109">
        <f>IF((K9=0),"",(K9-J9))</f>
        <v>-178</v>
      </c>
      <c r="P9" s="3"/>
    </row>
    <row r="10" spans="1:16" s="2" customFormat="1" ht="36" customHeight="1">
      <c r="A10" s="3" t="s">
        <v>12</v>
      </c>
      <c r="B10" s="12" t="s">
        <v>33</v>
      </c>
      <c r="C10" s="3"/>
      <c r="D10" s="3"/>
      <c r="E10" s="3"/>
      <c r="F10" s="3"/>
      <c r="G10" s="34"/>
      <c r="H10" s="34"/>
      <c r="I10" s="37"/>
      <c r="J10" s="14"/>
      <c r="K10" s="14"/>
      <c r="L10" s="13">
        <f t="shared" si="0"/>
      </c>
      <c r="M10" s="13">
        <f>IF((K10=0),"",(1))</f>
      </c>
      <c r="N10" s="13">
        <f>IF((L10&lt;0),1,"")</f>
      </c>
      <c r="O10" s="109">
        <f>IF((K10=0),"",(K10-J10))</f>
      </c>
      <c r="P10" s="6"/>
    </row>
    <row r="11" spans="1:16" s="2" customFormat="1" ht="40.5" customHeight="1">
      <c r="A11" s="3" t="s">
        <v>13</v>
      </c>
      <c r="B11" s="10" t="s">
        <v>34</v>
      </c>
      <c r="C11" s="6"/>
      <c r="D11" s="6"/>
      <c r="E11" s="6"/>
      <c r="F11" s="6"/>
      <c r="G11" s="34"/>
      <c r="H11" s="37"/>
      <c r="I11" s="37"/>
      <c r="J11" s="14"/>
      <c r="K11" s="14"/>
      <c r="L11" s="13">
        <f t="shared" si="0"/>
      </c>
      <c r="M11" s="13">
        <f>IF((K11=0),"",(1))</f>
      </c>
      <c r="N11" s="13">
        <f>IF((L11&lt;0),1,"")</f>
      </c>
      <c r="O11" s="109">
        <f>IF((K11=0),"",(K11-J11))</f>
      </c>
      <c r="P11" s="3"/>
    </row>
    <row r="12" spans="1:16" s="2" customFormat="1" ht="6" customHeight="1">
      <c r="A12" s="3"/>
      <c r="B12" s="10"/>
      <c r="C12" s="3"/>
      <c r="D12" s="3"/>
      <c r="E12" s="3"/>
      <c r="F12" s="3"/>
      <c r="G12" s="34"/>
      <c r="H12" s="34"/>
      <c r="I12" s="37"/>
      <c r="J12" s="14"/>
      <c r="K12" s="14"/>
      <c r="L12" s="13"/>
      <c r="M12" s="13"/>
      <c r="N12" s="13"/>
      <c r="O12" s="3"/>
      <c r="P12" s="3"/>
    </row>
    <row r="13" spans="1:16" s="2" customFormat="1" ht="34.5" customHeight="1">
      <c r="A13" s="3" t="s">
        <v>14</v>
      </c>
      <c r="B13" s="12" t="s">
        <v>35</v>
      </c>
      <c r="C13" s="3">
        <v>1</v>
      </c>
      <c r="D13" s="3">
        <v>1</v>
      </c>
      <c r="E13" s="3"/>
      <c r="F13" s="3"/>
      <c r="G13" s="34"/>
      <c r="H13" s="34"/>
      <c r="I13" s="37"/>
      <c r="J13" s="14">
        <v>40495</v>
      </c>
      <c r="K13" s="14">
        <v>40305</v>
      </c>
      <c r="L13" s="13">
        <f>IF((K13=0),"",(K13-J13))</f>
        <v>-190</v>
      </c>
      <c r="M13" s="13">
        <f>IF((K13=0),"",(1))</f>
        <v>1</v>
      </c>
      <c r="N13" s="13">
        <f>IF((L13&lt;0),1,"")</f>
        <v>1</v>
      </c>
      <c r="O13" s="109">
        <f>IF((K13=0),"",(K13-J13))</f>
        <v>-190</v>
      </c>
      <c r="P13" s="6"/>
    </row>
    <row r="14" spans="1:16" s="2" customFormat="1" ht="36" customHeight="1">
      <c r="A14" s="3" t="s">
        <v>15</v>
      </c>
      <c r="B14" s="10" t="s">
        <v>36</v>
      </c>
      <c r="C14" s="3"/>
      <c r="D14" s="3"/>
      <c r="E14" s="3"/>
      <c r="F14" s="3"/>
      <c r="G14" s="34"/>
      <c r="H14" s="34"/>
      <c r="I14" s="37"/>
      <c r="J14" s="14"/>
      <c r="K14" s="14"/>
      <c r="L14" s="13">
        <f>IF((K14=0),"",(K14-J14))</f>
      </c>
      <c r="M14" s="13">
        <f>IF((K14=0),"",(1))</f>
      </c>
      <c r="N14" s="13">
        <f>IF((L14&lt;0),1,"")</f>
      </c>
      <c r="O14" s="109">
        <f>IF((K14=0),"",(K14-J14))</f>
      </c>
      <c r="P14" s="3"/>
    </row>
    <row r="15" spans="1:16" s="2" customFormat="1" ht="31.5" customHeight="1">
      <c r="A15" s="3" t="s">
        <v>16</v>
      </c>
      <c r="B15" s="12" t="s">
        <v>37</v>
      </c>
      <c r="C15" s="3">
        <v>1</v>
      </c>
      <c r="D15" s="3">
        <v>1</v>
      </c>
      <c r="E15" s="3"/>
      <c r="F15" s="3"/>
      <c r="G15" s="34"/>
      <c r="H15" s="34"/>
      <c r="I15" s="37"/>
      <c r="J15" s="14">
        <v>40495</v>
      </c>
      <c r="K15" s="14">
        <v>40305</v>
      </c>
      <c r="L15" s="13">
        <f>IF((K15=0),"",(K15-J15))</f>
        <v>-190</v>
      </c>
      <c r="M15" s="13">
        <f>IF((K15=0),"",(1))</f>
        <v>1</v>
      </c>
      <c r="N15" s="13">
        <f>IF((L15&lt;0),1,"")</f>
        <v>1</v>
      </c>
      <c r="O15" s="109">
        <f>IF((K15=0),"",(K15-J15))</f>
        <v>-190</v>
      </c>
      <c r="P15" s="6"/>
    </row>
    <row r="16" spans="1:16" s="2" customFormat="1" ht="6" customHeight="1">
      <c r="A16" s="3"/>
      <c r="B16" s="10"/>
      <c r="C16" s="3"/>
      <c r="D16" s="3"/>
      <c r="E16" s="3"/>
      <c r="F16" s="3"/>
      <c r="G16" s="34"/>
      <c r="H16" s="34"/>
      <c r="I16" s="37"/>
      <c r="J16" s="14"/>
      <c r="K16" s="14"/>
      <c r="L16" s="13"/>
      <c r="M16" s="13"/>
      <c r="N16" s="13"/>
      <c r="O16" s="3"/>
      <c r="P16" s="3"/>
    </row>
    <row r="17" spans="1:16" s="2" customFormat="1" ht="49.5" customHeight="1">
      <c r="A17" s="3" t="s">
        <v>9</v>
      </c>
      <c r="B17" s="10" t="s">
        <v>29</v>
      </c>
      <c r="C17" s="3"/>
      <c r="D17" s="3"/>
      <c r="E17" s="3"/>
      <c r="F17" s="3"/>
      <c r="G17" s="34"/>
      <c r="H17" s="34"/>
      <c r="I17" s="37"/>
      <c r="J17" s="14"/>
      <c r="K17" s="14"/>
      <c r="L17" s="13">
        <f aca="true" t="shared" si="1" ref="L17:L23">IF((K17=0),"",(K17-J17))</f>
      </c>
      <c r="M17" s="13">
        <f aca="true" t="shared" si="2" ref="M17:M23">IF((K17=0),"",(1))</f>
      </c>
      <c r="N17" s="13">
        <f aca="true" t="shared" si="3" ref="N17:N23">IF((L17&lt;0),1,"")</f>
      </c>
      <c r="O17" s="109">
        <f aca="true" t="shared" si="4" ref="O17:O23">IF((K17=0),"",(K17-J17))</f>
      </c>
      <c r="P17" s="3"/>
    </row>
    <row r="18" spans="1:16" s="2" customFormat="1" ht="37.5" customHeight="1">
      <c r="A18" s="3" t="s">
        <v>17</v>
      </c>
      <c r="B18" s="72" t="s">
        <v>86</v>
      </c>
      <c r="C18" s="6"/>
      <c r="D18" s="6"/>
      <c r="E18" s="6"/>
      <c r="F18" s="6"/>
      <c r="G18" s="35"/>
      <c r="H18" s="35"/>
      <c r="I18" s="38"/>
      <c r="J18" s="14"/>
      <c r="K18" s="14"/>
      <c r="L18" s="13">
        <f t="shared" si="1"/>
      </c>
      <c r="M18" s="13">
        <f t="shared" si="2"/>
      </c>
      <c r="N18" s="13">
        <f t="shared" si="3"/>
      </c>
      <c r="O18" s="109">
        <f t="shared" si="4"/>
      </c>
      <c r="P18" s="6"/>
    </row>
    <row r="19" spans="1:16" s="2" customFormat="1" ht="37.5" customHeight="1">
      <c r="A19" s="3" t="s">
        <v>122</v>
      </c>
      <c r="B19" s="10" t="s">
        <v>123</v>
      </c>
      <c r="C19" s="6"/>
      <c r="D19" s="6"/>
      <c r="E19" s="6"/>
      <c r="F19" s="6"/>
      <c r="G19" s="35"/>
      <c r="H19" s="35"/>
      <c r="I19" s="38"/>
      <c r="J19" s="14"/>
      <c r="K19" s="14"/>
      <c r="L19" s="13">
        <f t="shared" si="1"/>
      </c>
      <c r="M19" s="13">
        <f t="shared" si="2"/>
      </c>
      <c r="N19" s="13">
        <f t="shared" si="3"/>
      </c>
      <c r="O19" s="109">
        <f t="shared" si="4"/>
      </c>
      <c r="P19" s="6"/>
    </row>
    <row r="20" spans="1:16" s="2" customFormat="1" ht="42.75" customHeight="1">
      <c r="A20" s="3" t="s">
        <v>18</v>
      </c>
      <c r="B20" s="10" t="s">
        <v>39</v>
      </c>
      <c r="C20" s="3"/>
      <c r="D20" s="3"/>
      <c r="E20" s="3"/>
      <c r="F20" s="3"/>
      <c r="G20" s="34"/>
      <c r="H20" s="34"/>
      <c r="I20" s="37"/>
      <c r="J20" s="14"/>
      <c r="K20" s="14"/>
      <c r="L20" s="13">
        <f t="shared" si="1"/>
      </c>
      <c r="M20" s="13">
        <f t="shared" si="2"/>
      </c>
      <c r="N20" s="13">
        <f t="shared" si="3"/>
      </c>
      <c r="O20" s="109">
        <f t="shared" si="4"/>
      </c>
      <c r="P20" s="3"/>
    </row>
    <row r="21" spans="1:16" s="2" customFormat="1" ht="42.75" customHeight="1">
      <c r="A21" s="218" t="s">
        <v>65</v>
      </c>
      <c r="B21" s="219"/>
      <c r="C21" s="3"/>
      <c r="D21" s="3"/>
      <c r="E21" s="3"/>
      <c r="F21" s="3"/>
      <c r="G21" s="34"/>
      <c r="H21" s="34"/>
      <c r="I21" s="37"/>
      <c r="J21" s="14"/>
      <c r="K21" s="14"/>
      <c r="L21" s="13">
        <f t="shared" si="1"/>
      </c>
      <c r="M21" s="13">
        <f t="shared" si="2"/>
      </c>
      <c r="N21" s="13">
        <f t="shared" si="3"/>
      </c>
      <c r="O21" s="109">
        <f t="shared" si="4"/>
      </c>
      <c r="P21" s="3"/>
    </row>
    <row r="22" spans="1:16" s="2" customFormat="1" ht="42.75" customHeight="1">
      <c r="A22" s="218" t="s">
        <v>65</v>
      </c>
      <c r="B22" s="219"/>
      <c r="C22" s="3"/>
      <c r="D22" s="3"/>
      <c r="E22" s="3"/>
      <c r="F22" s="3"/>
      <c r="G22" s="34"/>
      <c r="H22" s="34"/>
      <c r="I22" s="37"/>
      <c r="J22" s="14"/>
      <c r="K22" s="14"/>
      <c r="L22" s="13">
        <f t="shared" si="1"/>
      </c>
      <c r="M22" s="13">
        <f t="shared" si="2"/>
      </c>
      <c r="N22" s="13">
        <f t="shared" si="3"/>
      </c>
      <c r="O22" s="109">
        <f t="shared" si="4"/>
      </c>
      <c r="P22" s="3"/>
    </row>
    <row r="23" spans="1:16" s="2" customFormat="1" ht="42.75" customHeight="1">
      <c r="A23" s="218" t="s">
        <v>65</v>
      </c>
      <c r="B23" s="219"/>
      <c r="C23" s="3"/>
      <c r="D23" s="3"/>
      <c r="E23" s="3"/>
      <c r="F23" s="3"/>
      <c r="G23" s="34"/>
      <c r="H23" s="34"/>
      <c r="I23" s="37"/>
      <c r="J23" s="14"/>
      <c r="K23" s="14"/>
      <c r="L23" s="13">
        <f t="shared" si="1"/>
      </c>
      <c r="M23" s="13">
        <f t="shared" si="2"/>
      </c>
      <c r="N23" s="13">
        <f t="shared" si="3"/>
      </c>
      <c r="O23" s="109">
        <f t="shared" si="4"/>
      </c>
      <c r="P23" s="3"/>
    </row>
    <row r="24" spans="1:16" s="2" customFormat="1" ht="54.75" customHeight="1">
      <c r="A24" s="216" t="s">
        <v>41</v>
      </c>
      <c r="B24" s="217"/>
      <c r="C24" s="15">
        <f aca="true" t="shared" si="5" ref="C24:H24">SUM(C5:C23)</f>
        <v>4</v>
      </c>
      <c r="D24" s="15">
        <f t="shared" si="5"/>
        <v>4</v>
      </c>
      <c r="E24" s="15">
        <f t="shared" si="5"/>
        <v>0</v>
      </c>
      <c r="F24" s="15">
        <f t="shared" si="5"/>
        <v>0</v>
      </c>
      <c r="G24" s="40">
        <f t="shared" si="5"/>
        <v>0</v>
      </c>
      <c r="H24" s="40">
        <f t="shared" si="5"/>
        <v>0</v>
      </c>
      <c r="I24" s="39"/>
      <c r="J24" s="20"/>
      <c r="K24" s="20"/>
      <c r="L24" s="20"/>
      <c r="M24" s="15">
        <f>SUM(M5:M23)</f>
        <v>4</v>
      </c>
      <c r="N24" s="15">
        <f>SUM(N5:N23)</f>
        <v>4</v>
      </c>
      <c r="O24" s="20"/>
      <c r="P24" s="20"/>
    </row>
  </sheetData>
  <sheetProtection/>
  <mergeCells count="8">
    <mergeCell ref="A3:C3"/>
    <mergeCell ref="A24:B24"/>
    <mergeCell ref="A1:P1"/>
    <mergeCell ref="A23:B23"/>
    <mergeCell ref="C4:P4"/>
    <mergeCell ref="A2:P2"/>
    <mergeCell ref="A21:B21"/>
    <mergeCell ref="A22:B22"/>
  </mergeCells>
  <printOptions/>
  <pageMargins left="0.82" right="0.5" top="0.5" bottom="0.5" header="0.5" footer="0.25"/>
  <pageSetup fitToHeight="0" horizontalDpi="300" verticalDpi="300" orientation="landscape" scale="55" r:id="rId2"/>
  <headerFooter alignWithMargins="0">
    <oddFooter>&amp;L&amp;F    &amp;D&amp;R&amp;P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9"/>
  <dimension ref="A1:P24"/>
  <sheetViews>
    <sheetView view="pageBreakPreview" zoomScale="75" zoomScaleNormal="75" zoomScaleSheetLayoutView="75" zoomScalePageLayoutView="0" workbookViewId="0" topLeftCell="A1">
      <selection activeCell="K17" sqref="K17"/>
    </sheetView>
  </sheetViews>
  <sheetFormatPr defaultColWidth="9.140625" defaultRowHeight="12.75"/>
  <cols>
    <col min="1" max="1" width="12.7109375" style="1" customWidth="1"/>
    <col min="2" max="2" width="34.8515625" style="1" customWidth="1"/>
    <col min="3" max="3" width="16.7109375" style="1" customWidth="1"/>
    <col min="4" max="6" width="5.28125" style="1" customWidth="1"/>
    <col min="7" max="8" width="8.00390625" style="1" customWidth="1"/>
    <col min="9" max="9" width="8.140625" style="1" customWidth="1"/>
    <col min="10" max="11" width="12.7109375" style="1" customWidth="1"/>
    <col min="12" max="12" width="12.7109375" style="1" hidden="1" customWidth="1"/>
    <col min="13" max="13" width="6.00390625" style="1" customWidth="1"/>
    <col min="14" max="14" width="12.7109375" style="1" customWidth="1"/>
    <col min="15" max="15" width="18.28125" style="1" customWidth="1"/>
    <col min="16" max="16" width="20.00390625" style="1" customWidth="1"/>
  </cols>
  <sheetData>
    <row r="1" spans="1:16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 customHeight="1" thickBot="1">
      <c r="A3" s="213" t="s">
        <v>129</v>
      </c>
      <c r="B3" s="214"/>
      <c r="C3" s="215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5"/>
    </row>
    <row r="4" spans="1:16" ht="25.5" customHeight="1" thickBot="1" thickTop="1">
      <c r="A4" s="4"/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14.75" customHeight="1" thickTop="1">
      <c r="A5" s="7" t="s">
        <v>0</v>
      </c>
      <c r="B5" s="7" t="s">
        <v>2</v>
      </c>
      <c r="C5" s="18" t="s">
        <v>119</v>
      </c>
      <c r="D5" s="18" t="s">
        <v>61</v>
      </c>
      <c r="E5" s="18" t="s">
        <v>62</v>
      </c>
      <c r="F5" s="18" t="s">
        <v>63</v>
      </c>
      <c r="G5" s="19" t="s">
        <v>53</v>
      </c>
      <c r="H5" s="19" t="s">
        <v>54</v>
      </c>
      <c r="I5" s="36" t="s">
        <v>64</v>
      </c>
      <c r="J5" s="18" t="s">
        <v>3</v>
      </c>
      <c r="K5" s="18" t="s">
        <v>1</v>
      </c>
      <c r="L5" s="18" t="s">
        <v>23</v>
      </c>
      <c r="M5" s="26" t="s">
        <v>55</v>
      </c>
      <c r="N5" s="18" t="s">
        <v>21</v>
      </c>
      <c r="O5" s="18" t="s">
        <v>125</v>
      </c>
      <c r="P5" s="18" t="s">
        <v>126</v>
      </c>
    </row>
    <row r="6" spans="1:16" s="2" customFormat="1" ht="48.75" customHeight="1">
      <c r="A6" s="3" t="s">
        <v>4</v>
      </c>
      <c r="B6" s="11" t="s">
        <v>120</v>
      </c>
      <c r="C6" s="3"/>
      <c r="D6" s="3"/>
      <c r="E6" s="3"/>
      <c r="F6" s="3"/>
      <c r="G6" s="34"/>
      <c r="H6" s="34"/>
      <c r="I6" s="37"/>
      <c r="J6" s="14"/>
      <c r="K6" s="14"/>
      <c r="L6" s="13">
        <f aca="true" t="shared" si="0" ref="L6:L11">IF((K6=0),"",(K6-J6))</f>
      </c>
      <c r="M6" s="13">
        <f>IF((K6=0),"",(1))</f>
      </c>
      <c r="N6" s="13">
        <f>IF((L6&lt;0),1,"")</f>
      </c>
      <c r="O6" s="109">
        <f aca="true" t="shared" si="1" ref="O6:O20">IF((K6=0),"",(K6-J6))</f>
      </c>
      <c r="P6" s="13"/>
    </row>
    <row r="7" spans="1:16" s="2" customFormat="1" ht="7.5" customHeight="1">
      <c r="A7" s="3"/>
      <c r="B7" s="11"/>
      <c r="C7" s="13"/>
      <c r="D7" s="13"/>
      <c r="E7" s="13"/>
      <c r="F7" s="13"/>
      <c r="G7" s="34"/>
      <c r="H7" s="34"/>
      <c r="I7" s="37"/>
      <c r="J7" s="14"/>
      <c r="K7" s="14"/>
      <c r="L7" s="13">
        <f t="shared" si="0"/>
      </c>
      <c r="M7" s="13"/>
      <c r="N7" s="13">
        <f>IF((L7&lt;0),1,"")</f>
      </c>
      <c r="O7" s="109">
        <f t="shared" si="1"/>
      </c>
      <c r="P7" s="13"/>
    </row>
    <row r="8" spans="1:16" s="2" customFormat="1" ht="36.75" customHeight="1">
      <c r="A8" s="3" t="s">
        <v>8</v>
      </c>
      <c r="B8" s="10" t="s">
        <v>121</v>
      </c>
      <c r="C8" s="3">
        <v>1</v>
      </c>
      <c r="D8" s="3">
        <v>1</v>
      </c>
      <c r="E8" s="3"/>
      <c r="F8" s="3"/>
      <c r="G8" s="34"/>
      <c r="H8" s="37"/>
      <c r="I8" s="37"/>
      <c r="J8" s="14">
        <v>40495</v>
      </c>
      <c r="K8" s="14">
        <v>40169</v>
      </c>
      <c r="L8" s="13">
        <f t="shared" si="0"/>
        <v>-326</v>
      </c>
      <c r="M8" s="13">
        <f>IF((K8=0),"",(1))</f>
        <v>1</v>
      </c>
      <c r="N8" s="13">
        <f>IF((L8&lt;366),1,"")</f>
        <v>1</v>
      </c>
      <c r="O8" s="109">
        <f t="shared" si="1"/>
        <v>-326</v>
      </c>
      <c r="P8" s="3"/>
    </row>
    <row r="9" spans="1:16" s="2" customFormat="1" ht="36" customHeight="1">
      <c r="A9" s="3" t="s">
        <v>10</v>
      </c>
      <c r="B9" s="10" t="s">
        <v>124</v>
      </c>
      <c r="C9" s="3">
        <v>1</v>
      </c>
      <c r="D9" s="3">
        <v>1</v>
      </c>
      <c r="E9" s="3"/>
      <c r="F9" s="3"/>
      <c r="G9" s="34"/>
      <c r="H9" s="37"/>
      <c r="I9" s="37"/>
      <c r="J9" s="14">
        <v>40495</v>
      </c>
      <c r="K9" s="14">
        <v>40407</v>
      </c>
      <c r="L9" s="13">
        <f t="shared" si="0"/>
        <v>-88</v>
      </c>
      <c r="M9" s="13">
        <f>IF((K9=0),"",(1))</f>
        <v>1</v>
      </c>
      <c r="N9" s="13">
        <f aca="true" t="shared" si="2" ref="N9:N20">IF((L9&lt;0),1,"")</f>
        <v>1</v>
      </c>
      <c r="O9" s="109">
        <f t="shared" si="1"/>
        <v>-88</v>
      </c>
      <c r="P9" s="3"/>
    </row>
    <row r="10" spans="1:16" s="2" customFormat="1" ht="36" customHeight="1">
      <c r="A10" s="3" t="s">
        <v>12</v>
      </c>
      <c r="B10" s="12" t="s">
        <v>33</v>
      </c>
      <c r="C10" s="3"/>
      <c r="D10" s="3"/>
      <c r="E10" s="3"/>
      <c r="F10" s="3"/>
      <c r="G10" s="34"/>
      <c r="H10" s="34"/>
      <c r="I10" s="37"/>
      <c r="J10" s="14"/>
      <c r="K10" s="14"/>
      <c r="L10" s="13">
        <f t="shared" si="0"/>
      </c>
      <c r="M10" s="13">
        <f>IF((K10=0),"",(1))</f>
      </c>
      <c r="N10" s="13">
        <f t="shared" si="2"/>
      </c>
      <c r="O10" s="109">
        <f t="shared" si="1"/>
      </c>
      <c r="P10" s="6"/>
    </row>
    <row r="11" spans="1:16" s="2" customFormat="1" ht="40.5" customHeight="1">
      <c r="A11" s="3" t="s">
        <v>13</v>
      </c>
      <c r="B11" s="10" t="s">
        <v>34</v>
      </c>
      <c r="C11" s="6"/>
      <c r="D11" s="6"/>
      <c r="E11" s="6"/>
      <c r="F11" s="6"/>
      <c r="G11" s="34"/>
      <c r="H11" s="37"/>
      <c r="I11" s="37"/>
      <c r="J11" s="14"/>
      <c r="K11" s="14"/>
      <c r="L11" s="13">
        <f t="shared" si="0"/>
      </c>
      <c r="M11" s="13">
        <f>IF((K11=0),"",(1))</f>
      </c>
      <c r="N11" s="13">
        <f t="shared" si="2"/>
      </c>
      <c r="O11" s="109">
        <f t="shared" si="1"/>
      </c>
      <c r="P11" s="3"/>
    </row>
    <row r="12" spans="1:16" s="2" customFormat="1" ht="6" customHeight="1">
      <c r="A12" s="3"/>
      <c r="B12" s="10"/>
      <c r="C12" s="3"/>
      <c r="D12" s="3"/>
      <c r="E12" s="3"/>
      <c r="F12" s="3"/>
      <c r="G12" s="34"/>
      <c r="H12" s="34"/>
      <c r="I12" s="37"/>
      <c r="J12" s="14"/>
      <c r="K12" s="14"/>
      <c r="L12" s="13"/>
      <c r="M12" s="13"/>
      <c r="N12" s="13">
        <f t="shared" si="2"/>
      </c>
      <c r="O12" s="109">
        <f t="shared" si="1"/>
      </c>
      <c r="P12" s="3"/>
    </row>
    <row r="13" spans="1:16" s="2" customFormat="1" ht="34.5" customHeight="1">
      <c r="A13" s="3" t="s">
        <v>14</v>
      </c>
      <c r="B13" s="12" t="s">
        <v>35</v>
      </c>
      <c r="C13" s="3"/>
      <c r="D13" s="3"/>
      <c r="E13" s="3"/>
      <c r="F13" s="3"/>
      <c r="G13" s="34"/>
      <c r="H13" s="34"/>
      <c r="I13" s="37"/>
      <c r="J13" s="14"/>
      <c r="K13" s="14"/>
      <c r="L13" s="13">
        <f>IF((K13=0),"",(K13-J13))</f>
      </c>
      <c r="M13" s="13">
        <f>IF((K13=0),"",(1))</f>
      </c>
      <c r="N13" s="13">
        <f t="shared" si="2"/>
      </c>
      <c r="O13" s="109">
        <f t="shared" si="1"/>
      </c>
      <c r="P13" s="6"/>
    </row>
    <row r="14" spans="1:16" s="2" customFormat="1" ht="36" customHeight="1">
      <c r="A14" s="3" t="s">
        <v>15</v>
      </c>
      <c r="B14" s="10" t="s">
        <v>36</v>
      </c>
      <c r="C14" s="3"/>
      <c r="D14" s="3"/>
      <c r="E14" s="3"/>
      <c r="F14" s="3"/>
      <c r="G14" s="34"/>
      <c r="H14" s="34"/>
      <c r="I14" s="37"/>
      <c r="J14" s="14"/>
      <c r="K14" s="14"/>
      <c r="L14" s="13">
        <f>IF((K14=0),"",(K14-J14))</f>
      </c>
      <c r="M14" s="13">
        <f>IF((K14=0),"",(1))</f>
      </c>
      <c r="N14" s="13">
        <f t="shared" si="2"/>
      </c>
      <c r="O14" s="109">
        <f t="shared" si="1"/>
      </c>
      <c r="P14" s="3"/>
    </row>
    <row r="15" spans="1:16" s="2" customFormat="1" ht="31.5" customHeight="1">
      <c r="A15" s="3" t="s">
        <v>16</v>
      </c>
      <c r="B15" s="12" t="s">
        <v>37</v>
      </c>
      <c r="C15" s="3">
        <v>1</v>
      </c>
      <c r="D15" s="3">
        <v>1</v>
      </c>
      <c r="E15" s="3"/>
      <c r="F15" s="3"/>
      <c r="G15" s="34"/>
      <c r="H15" s="37"/>
      <c r="I15" s="37"/>
      <c r="J15" s="14">
        <v>40495</v>
      </c>
      <c r="K15" s="14">
        <v>40407</v>
      </c>
      <c r="L15" s="13">
        <f>IF((K15=0),"",(K15-J15))</f>
        <v>-88</v>
      </c>
      <c r="M15" s="13">
        <f>IF((K15=0),"",(1))</f>
        <v>1</v>
      </c>
      <c r="N15" s="13">
        <f t="shared" si="2"/>
        <v>1</v>
      </c>
      <c r="O15" s="109">
        <f t="shared" si="1"/>
        <v>-88</v>
      </c>
      <c r="P15" s="6"/>
    </row>
    <row r="16" spans="1:16" s="2" customFormat="1" ht="6" customHeight="1">
      <c r="A16" s="3"/>
      <c r="B16" s="10"/>
      <c r="C16" s="3"/>
      <c r="D16" s="3"/>
      <c r="E16" s="3"/>
      <c r="F16" s="3"/>
      <c r="G16" s="34"/>
      <c r="H16" s="34"/>
      <c r="I16" s="37"/>
      <c r="J16" s="14"/>
      <c r="K16" s="14"/>
      <c r="L16" s="13"/>
      <c r="M16" s="13"/>
      <c r="N16" s="13">
        <f t="shared" si="2"/>
      </c>
      <c r="O16" s="109">
        <f t="shared" si="1"/>
      </c>
      <c r="P16" s="3"/>
    </row>
    <row r="17" spans="1:16" s="2" customFormat="1" ht="49.5" customHeight="1">
      <c r="A17" s="3" t="s">
        <v>9</v>
      </c>
      <c r="B17" s="10" t="s">
        <v>29</v>
      </c>
      <c r="C17" s="3"/>
      <c r="D17" s="3"/>
      <c r="E17" s="3"/>
      <c r="F17" s="3"/>
      <c r="G17" s="34"/>
      <c r="H17" s="34"/>
      <c r="I17" s="37"/>
      <c r="J17" s="14"/>
      <c r="K17" s="14"/>
      <c r="L17" s="13">
        <f aca="true" t="shared" si="3" ref="L17:L23">IF((K17=0),"",(K17-J17))</f>
      </c>
      <c r="M17" s="13">
        <f aca="true" t="shared" si="4" ref="M17:M23">IF((K17=0),"",(1))</f>
      </c>
      <c r="N17" s="13">
        <f t="shared" si="2"/>
      </c>
      <c r="O17" s="109">
        <f t="shared" si="1"/>
      </c>
      <c r="P17" s="3"/>
    </row>
    <row r="18" spans="1:16" s="2" customFormat="1" ht="37.5" customHeight="1">
      <c r="A18" s="3" t="s">
        <v>17</v>
      </c>
      <c r="B18" s="72" t="s">
        <v>86</v>
      </c>
      <c r="C18" s="6"/>
      <c r="D18" s="6"/>
      <c r="E18" s="6"/>
      <c r="F18" s="6"/>
      <c r="G18" s="35"/>
      <c r="H18" s="35"/>
      <c r="I18" s="38"/>
      <c r="J18" s="14"/>
      <c r="K18" s="14"/>
      <c r="L18" s="13">
        <f t="shared" si="3"/>
      </c>
      <c r="M18" s="13">
        <f t="shared" si="4"/>
      </c>
      <c r="N18" s="13">
        <f t="shared" si="2"/>
      </c>
      <c r="O18" s="109">
        <f t="shared" si="1"/>
      </c>
      <c r="P18" s="6"/>
    </row>
    <row r="19" spans="1:16" s="2" customFormat="1" ht="37.5" customHeight="1">
      <c r="A19" s="3" t="s">
        <v>122</v>
      </c>
      <c r="B19" s="10" t="s">
        <v>123</v>
      </c>
      <c r="C19" s="6"/>
      <c r="D19" s="6"/>
      <c r="E19" s="6"/>
      <c r="F19" s="6"/>
      <c r="G19" s="35"/>
      <c r="H19" s="35"/>
      <c r="I19" s="38"/>
      <c r="J19" s="14"/>
      <c r="K19" s="14"/>
      <c r="L19" s="13">
        <f t="shared" si="3"/>
      </c>
      <c r="M19" s="13">
        <f t="shared" si="4"/>
      </c>
      <c r="N19" s="13">
        <f t="shared" si="2"/>
      </c>
      <c r="O19" s="109">
        <f t="shared" si="1"/>
      </c>
      <c r="P19" s="6"/>
    </row>
    <row r="20" spans="1:16" s="2" customFormat="1" ht="42.75" customHeight="1">
      <c r="A20" s="3" t="s">
        <v>18</v>
      </c>
      <c r="B20" s="10" t="s">
        <v>39</v>
      </c>
      <c r="C20" s="3"/>
      <c r="D20" s="3"/>
      <c r="E20" s="3"/>
      <c r="F20" s="3"/>
      <c r="G20" s="34"/>
      <c r="H20" s="34"/>
      <c r="I20" s="37"/>
      <c r="J20" s="14"/>
      <c r="K20" s="14"/>
      <c r="L20" s="13">
        <f t="shared" si="3"/>
      </c>
      <c r="M20" s="13">
        <f t="shared" si="4"/>
      </c>
      <c r="N20" s="13">
        <f t="shared" si="2"/>
      </c>
      <c r="O20" s="109">
        <f t="shared" si="1"/>
      </c>
      <c r="P20" s="3"/>
    </row>
    <row r="21" spans="1:16" s="2" customFormat="1" ht="42.75" customHeight="1">
      <c r="A21" s="218" t="s">
        <v>65</v>
      </c>
      <c r="B21" s="219"/>
      <c r="C21" s="3"/>
      <c r="D21" s="3"/>
      <c r="E21" s="3"/>
      <c r="F21" s="3"/>
      <c r="G21" s="34"/>
      <c r="H21" s="34"/>
      <c r="I21" s="37"/>
      <c r="J21" s="14"/>
      <c r="K21" s="14"/>
      <c r="L21" s="13">
        <f t="shared" si="3"/>
      </c>
      <c r="M21" s="13">
        <f t="shared" si="4"/>
      </c>
      <c r="N21" s="13">
        <f>IF((L21&lt;0),1,"")</f>
      </c>
      <c r="O21" s="109">
        <f>IF((K21=0),"",(K21-J21))</f>
      </c>
      <c r="P21" s="3"/>
    </row>
    <row r="22" spans="1:16" s="2" customFormat="1" ht="42.75" customHeight="1">
      <c r="A22" s="218" t="s">
        <v>65</v>
      </c>
      <c r="B22" s="219"/>
      <c r="C22" s="3"/>
      <c r="D22" s="3"/>
      <c r="E22" s="3"/>
      <c r="F22" s="3"/>
      <c r="G22" s="34"/>
      <c r="H22" s="34"/>
      <c r="I22" s="37"/>
      <c r="J22" s="14"/>
      <c r="K22" s="14"/>
      <c r="L22" s="13">
        <f t="shared" si="3"/>
      </c>
      <c r="M22" s="13">
        <f t="shared" si="4"/>
      </c>
      <c r="N22" s="13">
        <f>IF((L22&lt;0),1,"")</f>
      </c>
      <c r="O22" s="109">
        <f>IF((K22=0),"",(K22-J22))</f>
      </c>
      <c r="P22" s="3"/>
    </row>
    <row r="23" spans="1:16" s="2" customFormat="1" ht="42.75" customHeight="1">
      <c r="A23" s="218" t="s">
        <v>65</v>
      </c>
      <c r="B23" s="219"/>
      <c r="C23" s="3"/>
      <c r="D23" s="3"/>
      <c r="E23" s="3"/>
      <c r="F23" s="3"/>
      <c r="G23" s="34"/>
      <c r="H23" s="34"/>
      <c r="I23" s="37"/>
      <c r="J23" s="14"/>
      <c r="K23" s="14"/>
      <c r="L23" s="13">
        <f t="shared" si="3"/>
      </c>
      <c r="M23" s="13">
        <f t="shared" si="4"/>
      </c>
      <c r="N23" s="13">
        <f>IF((L23&lt;0),1,"")</f>
      </c>
      <c r="O23" s="109">
        <f>IF((K23=0),"",(K23-J23))</f>
      </c>
      <c r="P23" s="3"/>
    </row>
    <row r="24" spans="1:16" s="2" customFormat="1" ht="54.75" customHeight="1">
      <c r="A24" s="216" t="s">
        <v>41</v>
      </c>
      <c r="B24" s="217"/>
      <c r="C24" s="15">
        <f aca="true" t="shared" si="5" ref="C24:H24">SUM(C5:C23)</f>
        <v>3</v>
      </c>
      <c r="D24" s="15">
        <f t="shared" si="5"/>
        <v>3</v>
      </c>
      <c r="E24" s="15">
        <f t="shared" si="5"/>
        <v>0</v>
      </c>
      <c r="F24" s="15">
        <f t="shared" si="5"/>
        <v>0</v>
      </c>
      <c r="G24" s="40">
        <f t="shared" si="5"/>
        <v>0</v>
      </c>
      <c r="H24" s="40">
        <f t="shared" si="5"/>
        <v>0</v>
      </c>
      <c r="I24" s="39"/>
      <c r="J24" s="20"/>
      <c r="K24" s="20"/>
      <c r="L24" s="20"/>
      <c r="M24" s="15">
        <f>SUM(M5:M23)</f>
        <v>3</v>
      </c>
      <c r="N24" s="15">
        <f>SUM(N5:N23)</f>
        <v>3</v>
      </c>
      <c r="O24" s="20"/>
      <c r="P24" s="20"/>
    </row>
  </sheetData>
  <sheetProtection/>
  <mergeCells count="8">
    <mergeCell ref="A3:C3"/>
    <mergeCell ref="A24:B24"/>
    <mergeCell ref="A1:P1"/>
    <mergeCell ref="A23:B23"/>
    <mergeCell ref="C4:P4"/>
    <mergeCell ref="A2:P2"/>
    <mergeCell ref="A21:B21"/>
    <mergeCell ref="A22:B22"/>
  </mergeCells>
  <printOptions/>
  <pageMargins left="0.82" right="0.5" top="0.5" bottom="0.5" header="0.5" footer="0.25"/>
  <pageSetup fitToHeight="0" horizontalDpi="300" verticalDpi="300" orientation="landscape" scale="55" r:id="rId2"/>
  <headerFooter alignWithMargins="0">
    <oddFooter>&amp;L&amp;F    &amp;D&amp;R&amp;P of &amp;N</oddFooter>
  </headerFooter>
  <ignoredErrors>
    <ignoredError sqref="N8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0"/>
  <dimension ref="A1:P24"/>
  <sheetViews>
    <sheetView view="pageBreakPreview" zoomScale="75" zoomScaleNormal="75" zoomScaleSheetLayoutView="75" zoomScalePageLayoutView="0" workbookViewId="0" topLeftCell="A1">
      <selection activeCell="N11" sqref="N11"/>
    </sheetView>
  </sheetViews>
  <sheetFormatPr defaultColWidth="9.140625" defaultRowHeight="12.75"/>
  <cols>
    <col min="1" max="1" width="12.7109375" style="1" customWidth="1"/>
    <col min="2" max="2" width="34.8515625" style="1" customWidth="1"/>
    <col min="3" max="3" width="16.7109375" style="1" customWidth="1"/>
    <col min="4" max="6" width="5.28125" style="1" customWidth="1"/>
    <col min="7" max="8" width="8.00390625" style="1" customWidth="1"/>
    <col min="9" max="9" width="8.140625" style="1" customWidth="1"/>
    <col min="10" max="11" width="12.7109375" style="1" customWidth="1"/>
    <col min="12" max="12" width="12.7109375" style="1" hidden="1" customWidth="1"/>
    <col min="13" max="13" width="6.00390625" style="1" customWidth="1"/>
    <col min="14" max="14" width="12.7109375" style="1" customWidth="1"/>
    <col min="15" max="15" width="18.28125" style="1" customWidth="1"/>
    <col min="16" max="16" width="20.00390625" style="1" customWidth="1"/>
  </cols>
  <sheetData>
    <row r="1" spans="1:16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 customHeight="1" thickBot="1">
      <c r="A3" s="213" t="s">
        <v>49</v>
      </c>
      <c r="B3" s="214"/>
      <c r="C3" s="215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5"/>
    </row>
    <row r="4" spans="1:16" ht="25.5" customHeight="1" thickBot="1" thickTop="1">
      <c r="A4" s="4"/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14.75" customHeight="1" thickTop="1">
      <c r="A5" s="7" t="s">
        <v>0</v>
      </c>
      <c r="B5" s="7" t="s">
        <v>2</v>
      </c>
      <c r="C5" s="18" t="s">
        <v>119</v>
      </c>
      <c r="D5" s="18" t="s">
        <v>61</v>
      </c>
      <c r="E5" s="18" t="s">
        <v>62</v>
      </c>
      <c r="F5" s="18" t="s">
        <v>63</v>
      </c>
      <c r="G5" s="19" t="s">
        <v>53</v>
      </c>
      <c r="H5" s="19" t="s">
        <v>54</v>
      </c>
      <c r="I5" s="36" t="s">
        <v>64</v>
      </c>
      <c r="J5" s="18" t="s">
        <v>3</v>
      </c>
      <c r="K5" s="18" t="s">
        <v>1</v>
      </c>
      <c r="L5" s="18" t="s">
        <v>23</v>
      </c>
      <c r="M5" s="26" t="s">
        <v>55</v>
      </c>
      <c r="N5" s="18" t="s">
        <v>21</v>
      </c>
      <c r="O5" s="18" t="s">
        <v>125</v>
      </c>
      <c r="P5" s="18" t="s">
        <v>126</v>
      </c>
    </row>
    <row r="6" spans="1:16" s="2" customFormat="1" ht="48.75" customHeight="1">
      <c r="A6" s="3" t="s">
        <v>4</v>
      </c>
      <c r="B6" s="11" t="s">
        <v>120</v>
      </c>
      <c r="C6" s="3">
        <v>1</v>
      </c>
      <c r="D6" s="3">
        <v>1</v>
      </c>
      <c r="E6" s="3"/>
      <c r="F6" s="3"/>
      <c r="G6" s="34"/>
      <c r="H6" s="34"/>
      <c r="I6" s="37"/>
      <c r="J6" s="14">
        <v>40495</v>
      </c>
      <c r="K6" s="14">
        <v>40347</v>
      </c>
      <c r="L6" s="13">
        <f aca="true" t="shared" si="0" ref="L6:L11">IF((K6=0),"",(K6-J6))</f>
        <v>-148</v>
      </c>
      <c r="M6" s="13">
        <f>IF((K6=0),"",(1))</f>
        <v>1</v>
      </c>
      <c r="N6" s="13">
        <f>IF((L6&lt;0),1,"")</f>
        <v>1</v>
      </c>
      <c r="O6" s="109">
        <f>IF((K6=0),"",(K6-J6))</f>
        <v>-148</v>
      </c>
      <c r="P6" s="13"/>
    </row>
    <row r="7" spans="1:16" s="2" customFormat="1" ht="7.5" customHeight="1">
      <c r="A7" s="3"/>
      <c r="B7" s="11"/>
      <c r="C7" s="13"/>
      <c r="D7" s="13"/>
      <c r="E7" s="13"/>
      <c r="F7" s="13"/>
      <c r="G7" s="34"/>
      <c r="H7" s="34"/>
      <c r="I7" s="37"/>
      <c r="J7" s="14"/>
      <c r="K7" s="14"/>
      <c r="L7" s="13">
        <f t="shared" si="0"/>
      </c>
      <c r="M7" s="13"/>
      <c r="N7" s="13"/>
      <c r="O7" s="13"/>
      <c r="P7" s="13"/>
    </row>
    <row r="8" spans="1:16" s="2" customFormat="1" ht="36.75" customHeight="1">
      <c r="A8" s="3" t="s">
        <v>8</v>
      </c>
      <c r="B8" s="10" t="s">
        <v>121</v>
      </c>
      <c r="C8" s="3">
        <v>1</v>
      </c>
      <c r="D8" s="3">
        <v>1</v>
      </c>
      <c r="E8" s="3"/>
      <c r="F8" s="3"/>
      <c r="G8" s="34"/>
      <c r="H8" s="34"/>
      <c r="I8" s="37"/>
      <c r="J8" s="14">
        <v>40495</v>
      </c>
      <c r="K8" s="14">
        <v>40347</v>
      </c>
      <c r="L8" s="13">
        <f t="shared" si="0"/>
        <v>-148</v>
      </c>
      <c r="M8" s="13">
        <f>IF((K8=0),"",(1))</f>
        <v>1</v>
      </c>
      <c r="N8" s="13">
        <f>IF((L8&lt;0),1,"")</f>
        <v>1</v>
      </c>
      <c r="O8" s="109">
        <f>IF((K8=0),"",(K8-J8))</f>
        <v>-148</v>
      </c>
      <c r="P8" s="3"/>
    </row>
    <row r="9" spans="1:16" s="2" customFormat="1" ht="36" customHeight="1">
      <c r="A9" s="3" t="s">
        <v>10</v>
      </c>
      <c r="B9" s="10" t="s">
        <v>124</v>
      </c>
      <c r="C9" s="3">
        <v>1</v>
      </c>
      <c r="D9" s="3">
        <v>1</v>
      </c>
      <c r="E9" s="3"/>
      <c r="F9" s="3"/>
      <c r="G9" s="34"/>
      <c r="H9" s="34"/>
      <c r="I9" s="37"/>
      <c r="J9" s="14">
        <v>40495</v>
      </c>
      <c r="K9" s="14">
        <v>40347</v>
      </c>
      <c r="L9" s="13">
        <f t="shared" si="0"/>
        <v>-148</v>
      </c>
      <c r="M9" s="13">
        <f>IF((K9=0),"",(1))</f>
        <v>1</v>
      </c>
      <c r="N9" s="13">
        <f>IF((L9&lt;0),1,"")</f>
        <v>1</v>
      </c>
      <c r="O9" s="109">
        <f>IF((K9=0),"",(K9-J9))</f>
        <v>-148</v>
      </c>
      <c r="P9" s="3"/>
    </row>
    <row r="10" spans="1:16" s="2" customFormat="1" ht="36" customHeight="1">
      <c r="A10" s="3" t="s">
        <v>12</v>
      </c>
      <c r="B10" s="12" t="s">
        <v>33</v>
      </c>
      <c r="C10" s="3"/>
      <c r="D10" s="3"/>
      <c r="E10" s="3"/>
      <c r="F10" s="3"/>
      <c r="G10" s="34"/>
      <c r="H10" s="34"/>
      <c r="I10" s="37"/>
      <c r="J10" s="14"/>
      <c r="K10" s="14"/>
      <c r="L10" s="13">
        <f t="shared" si="0"/>
      </c>
      <c r="M10" s="13">
        <f>IF((K10=0),"",(1))</f>
      </c>
      <c r="N10" s="13">
        <f>IF((L10&lt;0),1,"")</f>
      </c>
      <c r="O10" s="109">
        <f>IF((K10=0),"",(K10-J10))</f>
      </c>
      <c r="P10" s="6"/>
    </row>
    <row r="11" spans="1:16" s="2" customFormat="1" ht="40.5" customHeight="1">
      <c r="A11" s="3" t="s">
        <v>13</v>
      </c>
      <c r="B11" s="10" t="s">
        <v>34</v>
      </c>
      <c r="C11" s="3">
        <v>1</v>
      </c>
      <c r="D11" s="3">
        <v>1</v>
      </c>
      <c r="E11" s="3"/>
      <c r="F11" s="3"/>
      <c r="G11" s="34"/>
      <c r="H11" s="34"/>
      <c r="I11" s="37"/>
      <c r="J11" s="14">
        <v>40495</v>
      </c>
      <c r="K11" s="14">
        <v>40389</v>
      </c>
      <c r="L11" s="13">
        <f t="shared" si="0"/>
        <v>-106</v>
      </c>
      <c r="M11" s="13">
        <f>IF((K11=0),"",(1))</f>
        <v>1</v>
      </c>
      <c r="N11" s="13">
        <f>IF((L11&lt;0),1,"")</f>
        <v>1</v>
      </c>
      <c r="O11" s="109">
        <f>IF((K11=0),"",(K11-J11))</f>
        <v>-106</v>
      </c>
      <c r="P11" s="3"/>
    </row>
    <row r="12" spans="1:16" s="2" customFormat="1" ht="6" customHeight="1">
      <c r="A12" s="3"/>
      <c r="B12" s="10"/>
      <c r="C12" s="3"/>
      <c r="D12" s="3"/>
      <c r="E12" s="3"/>
      <c r="F12" s="3"/>
      <c r="G12" s="34"/>
      <c r="H12" s="34"/>
      <c r="I12" s="37"/>
      <c r="J12" s="14"/>
      <c r="K12" s="14"/>
      <c r="L12" s="13"/>
      <c r="M12" s="13"/>
      <c r="N12" s="13"/>
      <c r="O12" s="3"/>
      <c r="P12" s="3"/>
    </row>
    <row r="13" spans="1:16" s="2" customFormat="1" ht="34.5" customHeight="1">
      <c r="A13" s="3" t="s">
        <v>14</v>
      </c>
      <c r="B13" s="12" t="s">
        <v>35</v>
      </c>
      <c r="C13" s="3"/>
      <c r="D13" s="3"/>
      <c r="E13" s="3"/>
      <c r="F13" s="3"/>
      <c r="G13" s="34"/>
      <c r="H13" s="34"/>
      <c r="I13" s="37"/>
      <c r="J13" s="14"/>
      <c r="K13" s="14"/>
      <c r="L13" s="13">
        <f>IF((K13=0),"",(K13-J13))</f>
      </c>
      <c r="M13" s="13">
        <f>IF((K13=0),"",(1))</f>
      </c>
      <c r="N13" s="13">
        <f>IF((L13&lt;0),1,"")</f>
      </c>
      <c r="O13" s="109">
        <f>IF((K13=0),"",(K13-J13))</f>
      </c>
      <c r="P13" s="6"/>
    </row>
    <row r="14" spans="1:16" s="2" customFormat="1" ht="36" customHeight="1">
      <c r="A14" s="3" t="s">
        <v>15</v>
      </c>
      <c r="B14" s="10" t="s">
        <v>36</v>
      </c>
      <c r="C14" s="3">
        <v>1</v>
      </c>
      <c r="D14" s="3">
        <v>1</v>
      </c>
      <c r="E14" s="3"/>
      <c r="F14" s="3"/>
      <c r="G14" s="34"/>
      <c r="H14" s="34"/>
      <c r="I14" s="37"/>
      <c r="J14" s="14">
        <v>40495</v>
      </c>
      <c r="K14" s="14">
        <v>40347</v>
      </c>
      <c r="L14" s="13">
        <f>IF((K14=0),"",(K14-J14))</f>
        <v>-148</v>
      </c>
      <c r="M14" s="13">
        <f>IF((K14=0),"",(1))</f>
        <v>1</v>
      </c>
      <c r="N14" s="13">
        <f>IF((L14&lt;0),1,"")</f>
        <v>1</v>
      </c>
      <c r="O14" s="109">
        <f>IF((K14=0),"",(K14-J14))</f>
        <v>-148</v>
      </c>
      <c r="P14" s="3"/>
    </row>
    <row r="15" spans="1:16" s="2" customFormat="1" ht="31.5" customHeight="1">
      <c r="A15" s="3" t="s">
        <v>16</v>
      </c>
      <c r="B15" s="12" t="s">
        <v>37</v>
      </c>
      <c r="C15" s="3">
        <v>1</v>
      </c>
      <c r="D15" s="3">
        <v>1</v>
      </c>
      <c r="E15" s="3"/>
      <c r="F15" s="3"/>
      <c r="G15" s="34"/>
      <c r="H15" s="34"/>
      <c r="I15" s="37"/>
      <c r="J15" s="14">
        <v>40495</v>
      </c>
      <c r="K15" s="14">
        <v>40366</v>
      </c>
      <c r="L15" s="13">
        <f>IF((K15=0),"",(K15-J15))</f>
        <v>-129</v>
      </c>
      <c r="M15" s="13">
        <f>IF((K15=0),"",(1))</f>
        <v>1</v>
      </c>
      <c r="N15" s="13">
        <f>IF((L15&lt;0),1,"")</f>
        <v>1</v>
      </c>
      <c r="O15" s="109">
        <f>IF((K15=0),"",(K15-J15))</f>
        <v>-129</v>
      </c>
      <c r="P15" s="6"/>
    </row>
    <row r="16" spans="1:16" s="2" customFormat="1" ht="6" customHeight="1">
      <c r="A16" s="3"/>
      <c r="B16" s="10"/>
      <c r="C16" s="3"/>
      <c r="D16" s="3"/>
      <c r="E16" s="3"/>
      <c r="F16" s="3"/>
      <c r="G16" s="34"/>
      <c r="H16" s="34"/>
      <c r="I16" s="37"/>
      <c r="J16" s="14"/>
      <c r="K16" s="14"/>
      <c r="L16" s="13"/>
      <c r="M16" s="13"/>
      <c r="N16" s="13"/>
      <c r="O16" s="3"/>
      <c r="P16" s="3"/>
    </row>
    <row r="17" spans="1:16" s="2" customFormat="1" ht="49.5" customHeight="1">
      <c r="A17" s="3" t="s">
        <v>9</v>
      </c>
      <c r="B17" s="10" t="s">
        <v>29</v>
      </c>
      <c r="C17" s="3"/>
      <c r="D17" s="3"/>
      <c r="E17" s="3"/>
      <c r="F17" s="3"/>
      <c r="G17" s="34"/>
      <c r="H17" s="34"/>
      <c r="I17" s="37"/>
      <c r="J17" s="14"/>
      <c r="K17" s="14"/>
      <c r="L17" s="13">
        <f aca="true" t="shared" si="1" ref="L17:L23">IF((K17=0),"",(K17-J17))</f>
      </c>
      <c r="M17" s="13">
        <f aca="true" t="shared" si="2" ref="M17:M23">IF((K17=0),"",(1))</f>
      </c>
      <c r="N17" s="13">
        <f aca="true" t="shared" si="3" ref="N17:N23">IF((L17&lt;0),1,"")</f>
      </c>
      <c r="O17" s="109">
        <f aca="true" t="shared" si="4" ref="O17:O23">IF((K17=0),"",(K17-J17))</f>
      </c>
      <c r="P17" s="3"/>
    </row>
    <row r="18" spans="1:16" s="2" customFormat="1" ht="37.5" customHeight="1">
      <c r="A18" s="3" t="s">
        <v>17</v>
      </c>
      <c r="B18" s="72" t="s">
        <v>86</v>
      </c>
      <c r="C18" s="6"/>
      <c r="D18" s="6"/>
      <c r="E18" s="6"/>
      <c r="F18" s="6"/>
      <c r="G18" s="35"/>
      <c r="H18" s="35"/>
      <c r="I18" s="38"/>
      <c r="J18" s="14"/>
      <c r="K18" s="14"/>
      <c r="L18" s="13">
        <f t="shared" si="1"/>
      </c>
      <c r="M18" s="13">
        <f t="shared" si="2"/>
      </c>
      <c r="N18" s="13">
        <f t="shared" si="3"/>
      </c>
      <c r="O18" s="109">
        <f t="shared" si="4"/>
      </c>
      <c r="P18" s="6"/>
    </row>
    <row r="19" spans="1:16" s="2" customFormat="1" ht="37.5" customHeight="1">
      <c r="A19" s="3" t="s">
        <v>122</v>
      </c>
      <c r="B19" s="10" t="s">
        <v>123</v>
      </c>
      <c r="C19" s="6"/>
      <c r="D19" s="6"/>
      <c r="E19" s="6"/>
      <c r="F19" s="6"/>
      <c r="G19" s="35"/>
      <c r="H19" s="35"/>
      <c r="I19" s="38"/>
      <c r="J19" s="14"/>
      <c r="K19" s="14"/>
      <c r="L19" s="13">
        <f t="shared" si="1"/>
      </c>
      <c r="M19" s="13">
        <f t="shared" si="2"/>
      </c>
      <c r="N19" s="13">
        <f t="shared" si="3"/>
      </c>
      <c r="O19" s="109">
        <f t="shared" si="4"/>
      </c>
      <c r="P19" s="6"/>
    </row>
    <row r="20" spans="1:16" s="2" customFormat="1" ht="42.75" customHeight="1">
      <c r="A20" s="3" t="s">
        <v>18</v>
      </c>
      <c r="B20" s="10" t="s">
        <v>39</v>
      </c>
      <c r="C20" s="3"/>
      <c r="D20" s="3"/>
      <c r="E20" s="3"/>
      <c r="F20" s="3"/>
      <c r="G20" s="34"/>
      <c r="H20" s="34"/>
      <c r="I20" s="37"/>
      <c r="J20" s="14"/>
      <c r="K20" s="14"/>
      <c r="L20" s="13">
        <f t="shared" si="1"/>
      </c>
      <c r="M20" s="13">
        <f t="shared" si="2"/>
      </c>
      <c r="N20" s="13">
        <f t="shared" si="3"/>
      </c>
      <c r="O20" s="109">
        <f t="shared" si="4"/>
      </c>
      <c r="P20" s="3"/>
    </row>
    <row r="21" spans="1:16" s="2" customFormat="1" ht="42.75" customHeight="1">
      <c r="A21" s="218" t="s">
        <v>65</v>
      </c>
      <c r="B21" s="219"/>
      <c r="C21" s="3"/>
      <c r="D21" s="3"/>
      <c r="E21" s="3"/>
      <c r="F21" s="3"/>
      <c r="G21" s="34"/>
      <c r="H21" s="34"/>
      <c r="I21" s="37"/>
      <c r="J21" s="14"/>
      <c r="K21" s="14"/>
      <c r="L21" s="13">
        <f t="shared" si="1"/>
      </c>
      <c r="M21" s="13">
        <f t="shared" si="2"/>
      </c>
      <c r="N21" s="13">
        <f t="shared" si="3"/>
      </c>
      <c r="O21" s="109">
        <f t="shared" si="4"/>
      </c>
      <c r="P21" s="3"/>
    </row>
    <row r="22" spans="1:16" s="2" customFormat="1" ht="42.75" customHeight="1">
      <c r="A22" s="218" t="s">
        <v>65</v>
      </c>
      <c r="B22" s="219"/>
      <c r="C22" s="3"/>
      <c r="D22" s="3"/>
      <c r="E22" s="3"/>
      <c r="F22" s="3"/>
      <c r="G22" s="34"/>
      <c r="H22" s="34"/>
      <c r="I22" s="37"/>
      <c r="J22" s="14"/>
      <c r="K22" s="14"/>
      <c r="L22" s="13">
        <f t="shared" si="1"/>
      </c>
      <c r="M22" s="13">
        <f t="shared" si="2"/>
      </c>
      <c r="N22" s="13">
        <f t="shared" si="3"/>
      </c>
      <c r="O22" s="109">
        <f t="shared" si="4"/>
      </c>
      <c r="P22" s="3"/>
    </row>
    <row r="23" spans="1:16" s="2" customFormat="1" ht="42.75" customHeight="1">
      <c r="A23" s="218" t="s">
        <v>65</v>
      </c>
      <c r="B23" s="219"/>
      <c r="C23" s="3"/>
      <c r="D23" s="3"/>
      <c r="E23" s="3"/>
      <c r="F23" s="3"/>
      <c r="G23" s="34"/>
      <c r="H23" s="34"/>
      <c r="I23" s="37"/>
      <c r="J23" s="14"/>
      <c r="K23" s="14"/>
      <c r="L23" s="13">
        <f t="shared" si="1"/>
      </c>
      <c r="M23" s="13">
        <f t="shared" si="2"/>
      </c>
      <c r="N23" s="13">
        <f t="shared" si="3"/>
      </c>
      <c r="O23" s="109">
        <f t="shared" si="4"/>
      </c>
      <c r="P23" s="3"/>
    </row>
    <row r="24" spans="1:16" s="2" customFormat="1" ht="54.75" customHeight="1">
      <c r="A24" s="216" t="s">
        <v>41</v>
      </c>
      <c r="B24" s="217"/>
      <c r="C24" s="15">
        <f aca="true" t="shared" si="5" ref="C24:H24">SUM(C5:C23)</f>
        <v>6</v>
      </c>
      <c r="D24" s="15">
        <f t="shared" si="5"/>
        <v>6</v>
      </c>
      <c r="E24" s="15">
        <f t="shared" si="5"/>
        <v>0</v>
      </c>
      <c r="F24" s="15">
        <f t="shared" si="5"/>
        <v>0</v>
      </c>
      <c r="G24" s="40">
        <f t="shared" si="5"/>
        <v>0</v>
      </c>
      <c r="H24" s="40">
        <f t="shared" si="5"/>
        <v>0</v>
      </c>
      <c r="I24" s="39"/>
      <c r="J24" s="20"/>
      <c r="K24" s="20"/>
      <c r="L24" s="20"/>
      <c r="M24" s="15">
        <f>SUM(M5:M23)</f>
        <v>6</v>
      </c>
      <c r="N24" s="15">
        <f>SUM(N5:N23)</f>
        <v>6</v>
      </c>
      <c r="O24" s="20"/>
      <c r="P24" s="20"/>
    </row>
  </sheetData>
  <sheetProtection/>
  <mergeCells count="8">
    <mergeCell ref="A3:C3"/>
    <mergeCell ref="A24:B24"/>
    <mergeCell ref="A1:P1"/>
    <mergeCell ref="A23:B23"/>
    <mergeCell ref="C4:P4"/>
    <mergeCell ref="A2:P2"/>
    <mergeCell ref="A21:B21"/>
    <mergeCell ref="A22:B22"/>
  </mergeCells>
  <printOptions/>
  <pageMargins left="0.82" right="0.5" top="0.5" bottom="0.5" header="0.5" footer="0.25"/>
  <pageSetup fitToHeight="0" horizontalDpi="300" verticalDpi="300" orientation="landscape" scale="55" r:id="rId2"/>
  <headerFooter alignWithMargins="0">
    <oddFooter>&amp;L&amp;F    &amp;D&amp;R&amp;P of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3"/>
  <dimension ref="A1:P24"/>
  <sheetViews>
    <sheetView view="pageBreakPreview" zoomScale="75" zoomScaleNormal="75" zoomScaleSheetLayoutView="75" zoomScalePageLayoutView="0" workbookViewId="0" topLeftCell="A1">
      <selection activeCell="A10" sqref="A10:IV10"/>
    </sheetView>
  </sheetViews>
  <sheetFormatPr defaultColWidth="9.140625" defaultRowHeight="12.75"/>
  <cols>
    <col min="1" max="1" width="12.7109375" style="1" customWidth="1"/>
    <col min="2" max="2" width="34.8515625" style="1" customWidth="1"/>
    <col min="3" max="3" width="16.7109375" style="1" customWidth="1"/>
    <col min="4" max="6" width="5.28125" style="1" customWidth="1"/>
    <col min="7" max="8" width="8.00390625" style="1" customWidth="1"/>
    <col min="9" max="9" width="8.140625" style="1" customWidth="1"/>
    <col min="10" max="11" width="12.7109375" style="1" customWidth="1"/>
    <col min="12" max="12" width="12.7109375" style="1" hidden="1" customWidth="1"/>
    <col min="13" max="13" width="6.00390625" style="1" customWidth="1"/>
    <col min="14" max="14" width="12.7109375" style="1" customWidth="1"/>
    <col min="15" max="15" width="18.28125" style="1" customWidth="1"/>
    <col min="16" max="16" width="20.00390625" style="1" customWidth="1"/>
  </cols>
  <sheetData>
    <row r="1" spans="1:16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 customHeight="1" thickBot="1">
      <c r="A3" s="213" t="s">
        <v>50</v>
      </c>
      <c r="B3" s="214"/>
      <c r="C3" s="215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5"/>
    </row>
    <row r="4" spans="1:16" ht="25.5" customHeight="1" thickBot="1" thickTop="1">
      <c r="A4" s="4"/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14.75" customHeight="1" thickTop="1">
      <c r="A5" s="7" t="s">
        <v>0</v>
      </c>
      <c r="B5" s="7" t="s">
        <v>2</v>
      </c>
      <c r="C5" s="18" t="s">
        <v>119</v>
      </c>
      <c r="D5" s="18" t="s">
        <v>61</v>
      </c>
      <c r="E5" s="18" t="s">
        <v>62</v>
      </c>
      <c r="F5" s="18" t="s">
        <v>63</v>
      </c>
      <c r="G5" s="19" t="s">
        <v>53</v>
      </c>
      <c r="H5" s="19" t="s">
        <v>54</v>
      </c>
      <c r="I5" s="36" t="s">
        <v>64</v>
      </c>
      <c r="J5" s="18" t="s">
        <v>3</v>
      </c>
      <c r="K5" s="18" t="s">
        <v>1</v>
      </c>
      <c r="L5" s="18" t="s">
        <v>23</v>
      </c>
      <c r="M5" s="26" t="s">
        <v>55</v>
      </c>
      <c r="N5" s="18" t="s">
        <v>21</v>
      </c>
      <c r="O5" s="18" t="s">
        <v>125</v>
      </c>
      <c r="P5" s="18" t="s">
        <v>126</v>
      </c>
    </row>
    <row r="6" spans="1:16" s="2" customFormat="1" ht="48.75" customHeight="1">
      <c r="A6" s="3" t="s">
        <v>4</v>
      </c>
      <c r="B6" s="11" t="s">
        <v>120</v>
      </c>
      <c r="C6" s="3"/>
      <c r="D6" s="3"/>
      <c r="E6" s="3"/>
      <c r="F6" s="3"/>
      <c r="G6" s="34"/>
      <c r="H6" s="34"/>
      <c r="I6" s="37"/>
      <c r="J6" s="14"/>
      <c r="K6" s="14"/>
      <c r="L6" s="13">
        <f aca="true" t="shared" si="0" ref="L6:L11">IF((K6=0),"",(K6-J6))</f>
      </c>
      <c r="M6" s="13">
        <f>IF((K6=0),"",(1))</f>
      </c>
      <c r="N6" s="13">
        <f>IF((L6&lt;0),1,"")</f>
      </c>
      <c r="O6" s="109">
        <f>IF((K6=0),"",(K6-J6))</f>
      </c>
      <c r="P6" s="13"/>
    </row>
    <row r="7" spans="1:16" s="2" customFormat="1" ht="7.5" customHeight="1">
      <c r="A7" s="3"/>
      <c r="B7" s="11"/>
      <c r="C7" s="13"/>
      <c r="D7" s="13"/>
      <c r="E7" s="13"/>
      <c r="F7" s="13"/>
      <c r="G7" s="34"/>
      <c r="H7" s="34"/>
      <c r="I7" s="37"/>
      <c r="J7" s="14"/>
      <c r="K7" s="14"/>
      <c r="L7" s="13">
        <f t="shared" si="0"/>
      </c>
      <c r="M7" s="13"/>
      <c r="N7" s="13"/>
      <c r="O7" s="13"/>
      <c r="P7" s="13"/>
    </row>
    <row r="8" spans="1:16" s="2" customFormat="1" ht="36.75" customHeight="1">
      <c r="A8" s="3" t="s">
        <v>8</v>
      </c>
      <c r="B8" s="10" t="s">
        <v>121</v>
      </c>
      <c r="C8" s="110"/>
      <c r="D8" s="110"/>
      <c r="E8" s="3"/>
      <c r="F8" s="3"/>
      <c r="G8" s="34"/>
      <c r="H8" s="34"/>
      <c r="I8" s="37"/>
      <c r="J8" s="14"/>
      <c r="K8" s="14"/>
      <c r="L8" s="13">
        <f t="shared" si="0"/>
      </c>
      <c r="M8" s="13">
        <f>IF((K8=0),"",(1))</f>
      </c>
      <c r="N8" s="13">
        <f>IF((L8&lt;0),1,"")</f>
      </c>
      <c r="O8" s="109">
        <f>IF((K8=0),"",(K8-J8))</f>
      </c>
      <c r="P8" s="3"/>
    </row>
    <row r="9" spans="1:16" s="2" customFormat="1" ht="36" customHeight="1">
      <c r="A9" s="3" t="s">
        <v>10</v>
      </c>
      <c r="B9" s="10" t="s">
        <v>124</v>
      </c>
      <c r="C9" s="3"/>
      <c r="D9" s="3"/>
      <c r="E9" s="3"/>
      <c r="F9" s="3"/>
      <c r="G9" s="34"/>
      <c r="H9" s="37"/>
      <c r="I9" s="37"/>
      <c r="J9" s="14"/>
      <c r="K9" s="14"/>
      <c r="L9" s="13">
        <f t="shared" si="0"/>
      </c>
      <c r="M9" s="13">
        <f>IF((K9=0),"",(1))</f>
      </c>
      <c r="N9" s="13">
        <f>IF((L9&lt;0),1,"")</f>
      </c>
      <c r="O9" s="109">
        <f>IF((K9=0),"",(K9-J9))</f>
      </c>
      <c r="P9" s="3"/>
    </row>
    <row r="10" spans="1:16" s="2" customFormat="1" ht="36" customHeight="1">
      <c r="A10" s="3" t="s">
        <v>12</v>
      </c>
      <c r="B10" s="12" t="s">
        <v>33</v>
      </c>
      <c r="C10" s="3"/>
      <c r="D10" s="3"/>
      <c r="E10" s="3"/>
      <c r="F10" s="3"/>
      <c r="G10" s="34"/>
      <c r="H10" s="34"/>
      <c r="I10" s="37"/>
      <c r="J10" s="14"/>
      <c r="K10" s="14"/>
      <c r="L10" s="13">
        <f t="shared" si="0"/>
      </c>
      <c r="M10" s="13">
        <f>IF((K10=0),"",(1))</f>
      </c>
      <c r="N10" s="13">
        <f>IF((L10&lt;0),1,"")</f>
      </c>
      <c r="O10" s="109">
        <f>IF((K10=0),"",(K10-J10))</f>
      </c>
      <c r="P10" s="6"/>
    </row>
    <row r="11" spans="1:16" s="2" customFormat="1" ht="40.5" customHeight="1">
      <c r="A11" s="3" t="s">
        <v>13</v>
      </c>
      <c r="B11" s="10" t="s">
        <v>34</v>
      </c>
      <c r="C11" s="6"/>
      <c r="D11" s="6"/>
      <c r="E11" s="6"/>
      <c r="F11" s="6"/>
      <c r="G11" s="34"/>
      <c r="H11" s="37"/>
      <c r="I11" s="37"/>
      <c r="J11" s="14"/>
      <c r="K11" s="14"/>
      <c r="L11" s="13">
        <f t="shared" si="0"/>
      </c>
      <c r="M11" s="13">
        <f>IF((K11=0),"",(1))</f>
      </c>
      <c r="N11" s="13">
        <f>IF((L11&lt;0),1,"")</f>
      </c>
      <c r="O11" s="109">
        <f>IF((K11=0),"",(K11-J11))</f>
      </c>
      <c r="P11" s="3"/>
    </row>
    <row r="12" spans="1:16" s="2" customFormat="1" ht="6" customHeight="1">
      <c r="A12" s="3"/>
      <c r="B12" s="10"/>
      <c r="C12" s="3"/>
      <c r="D12" s="3"/>
      <c r="E12" s="3"/>
      <c r="F12" s="3"/>
      <c r="G12" s="34"/>
      <c r="H12" s="34"/>
      <c r="I12" s="37"/>
      <c r="J12" s="14"/>
      <c r="K12" s="14"/>
      <c r="L12" s="13"/>
      <c r="M12" s="13"/>
      <c r="N12" s="13"/>
      <c r="O12" s="3"/>
      <c r="P12" s="3"/>
    </row>
    <row r="13" spans="1:16" s="2" customFormat="1" ht="34.5" customHeight="1">
      <c r="A13" s="3" t="s">
        <v>14</v>
      </c>
      <c r="B13" s="12" t="s">
        <v>35</v>
      </c>
      <c r="C13" s="3"/>
      <c r="D13" s="3"/>
      <c r="E13" s="3"/>
      <c r="F13" s="3"/>
      <c r="G13" s="34"/>
      <c r="H13" s="34"/>
      <c r="I13" s="37"/>
      <c r="J13" s="14"/>
      <c r="K13" s="14"/>
      <c r="L13" s="13">
        <f>IF((K13=0),"",(K13-J13))</f>
      </c>
      <c r="M13" s="13">
        <f>IF((K13=0),"",(1))</f>
      </c>
      <c r="N13" s="13">
        <f>IF((L13&lt;0),1,"")</f>
      </c>
      <c r="O13" s="109">
        <f>IF((K13=0),"",(K13-J13))</f>
      </c>
      <c r="P13" s="6"/>
    </row>
    <row r="14" spans="1:16" s="2" customFormat="1" ht="36" customHeight="1">
      <c r="A14" s="3" t="s">
        <v>15</v>
      </c>
      <c r="B14" s="10" t="s">
        <v>36</v>
      </c>
      <c r="C14" s="3"/>
      <c r="D14" s="3"/>
      <c r="E14" s="3"/>
      <c r="F14" s="3"/>
      <c r="G14" s="34"/>
      <c r="H14" s="34"/>
      <c r="I14" s="37"/>
      <c r="J14" s="14"/>
      <c r="K14" s="14"/>
      <c r="L14" s="13">
        <f>IF((K14=0),"",(K14-J14))</f>
      </c>
      <c r="M14" s="13">
        <f>IF((K14=0),"",(1))</f>
      </c>
      <c r="N14" s="13">
        <f>IF((L14&lt;0),1,"")</f>
      </c>
      <c r="O14" s="109">
        <f>IF((K14=0),"",(K14-J14))</f>
      </c>
      <c r="P14" s="3"/>
    </row>
    <row r="15" spans="1:16" s="2" customFormat="1" ht="31.5" customHeight="1">
      <c r="A15" s="3" t="s">
        <v>16</v>
      </c>
      <c r="B15" s="12" t="s">
        <v>37</v>
      </c>
      <c r="C15" s="6"/>
      <c r="D15" s="6"/>
      <c r="E15" s="6"/>
      <c r="F15" s="6"/>
      <c r="G15" s="34"/>
      <c r="H15" s="16"/>
      <c r="I15" s="37"/>
      <c r="J15" s="14"/>
      <c r="K15" s="14"/>
      <c r="L15" s="13">
        <f>IF((K15=0),"",(K15-J15))</f>
      </c>
      <c r="M15" s="13">
        <f>IF((K15=0),"",(1))</f>
      </c>
      <c r="N15" s="13">
        <f>IF((L15&lt;0),1,"")</f>
      </c>
      <c r="O15" s="109">
        <f>IF((K15=0),"",(K15-J15))</f>
      </c>
      <c r="P15" s="6"/>
    </row>
    <row r="16" spans="1:16" s="2" customFormat="1" ht="6" customHeight="1">
      <c r="A16" s="3"/>
      <c r="B16" s="10"/>
      <c r="C16" s="3"/>
      <c r="D16" s="3"/>
      <c r="E16" s="3"/>
      <c r="F16" s="3"/>
      <c r="G16" s="34"/>
      <c r="H16" s="34"/>
      <c r="I16" s="37"/>
      <c r="J16" s="14"/>
      <c r="K16" s="14"/>
      <c r="L16" s="13"/>
      <c r="M16" s="13"/>
      <c r="N16" s="13"/>
      <c r="O16" s="3"/>
      <c r="P16" s="3"/>
    </row>
    <row r="17" spans="1:16" s="2" customFormat="1" ht="49.5" customHeight="1">
      <c r="A17" s="3" t="s">
        <v>9</v>
      </c>
      <c r="B17" s="10" t="s">
        <v>29</v>
      </c>
      <c r="C17" s="3"/>
      <c r="D17" s="3"/>
      <c r="E17" s="3"/>
      <c r="F17" s="3"/>
      <c r="G17" s="34"/>
      <c r="H17" s="34"/>
      <c r="I17" s="37"/>
      <c r="J17" s="14"/>
      <c r="K17" s="14"/>
      <c r="L17" s="13">
        <f aca="true" t="shared" si="1" ref="L17:L23">IF((K17=0),"",(K17-J17))</f>
      </c>
      <c r="M17" s="13">
        <f aca="true" t="shared" si="2" ref="M17:M23">IF((K17=0),"",(1))</f>
      </c>
      <c r="N17" s="13">
        <f aca="true" t="shared" si="3" ref="N17:N23">IF((L17&lt;0),1,"")</f>
      </c>
      <c r="O17" s="109">
        <f aca="true" t="shared" si="4" ref="O17:O23">IF((K17=0),"",(K17-J17))</f>
      </c>
      <c r="P17" s="3"/>
    </row>
    <row r="18" spans="1:16" s="2" customFormat="1" ht="37.5" customHeight="1">
      <c r="A18" s="3" t="s">
        <v>17</v>
      </c>
      <c r="B18" s="72" t="s">
        <v>86</v>
      </c>
      <c r="C18" s="6"/>
      <c r="D18" s="6"/>
      <c r="E18" s="6"/>
      <c r="F18" s="6"/>
      <c r="G18" s="35"/>
      <c r="H18" s="35"/>
      <c r="I18" s="38"/>
      <c r="J18" s="14"/>
      <c r="K18" s="14"/>
      <c r="L18" s="13">
        <f t="shared" si="1"/>
      </c>
      <c r="M18" s="13">
        <f t="shared" si="2"/>
      </c>
      <c r="N18" s="13">
        <f t="shared" si="3"/>
      </c>
      <c r="O18" s="109">
        <f t="shared" si="4"/>
      </c>
      <c r="P18" s="6"/>
    </row>
    <row r="19" spans="1:16" s="2" customFormat="1" ht="37.5" customHeight="1">
      <c r="A19" s="3" t="s">
        <v>122</v>
      </c>
      <c r="B19" s="10" t="s">
        <v>123</v>
      </c>
      <c r="C19" s="6"/>
      <c r="D19" s="6"/>
      <c r="E19" s="6"/>
      <c r="F19" s="6"/>
      <c r="G19" s="35"/>
      <c r="H19" s="35"/>
      <c r="I19" s="38"/>
      <c r="J19" s="14"/>
      <c r="K19" s="14"/>
      <c r="L19" s="13">
        <f t="shared" si="1"/>
      </c>
      <c r="M19" s="13">
        <f t="shared" si="2"/>
      </c>
      <c r="N19" s="13">
        <f t="shared" si="3"/>
      </c>
      <c r="O19" s="109">
        <f t="shared" si="4"/>
      </c>
      <c r="P19" s="6"/>
    </row>
    <row r="20" spans="1:16" s="2" customFormat="1" ht="42.75" customHeight="1">
      <c r="A20" s="3" t="s">
        <v>18</v>
      </c>
      <c r="B20" s="10" t="s">
        <v>39</v>
      </c>
      <c r="C20" s="3"/>
      <c r="D20" s="3"/>
      <c r="E20" s="3"/>
      <c r="F20" s="3"/>
      <c r="G20" s="34"/>
      <c r="H20" s="34"/>
      <c r="I20" s="37"/>
      <c r="J20" s="14"/>
      <c r="K20" s="14"/>
      <c r="L20" s="13">
        <f t="shared" si="1"/>
      </c>
      <c r="M20" s="13">
        <f t="shared" si="2"/>
      </c>
      <c r="N20" s="13">
        <f t="shared" si="3"/>
      </c>
      <c r="O20" s="109">
        <f t="shared" si="4"/>
      </c>
      <c r="P20" s="3"/>
    </row>
    <row r="21" spans="1:16" s="2" customFormat="1" ht="42.75" customHeight="1">
      <c r="A21" s="218" t="s">
        <v>65</v>
      </c>
      <c r="B21" s="219"/>
      <c r="C21" s="3"/>
      <c r="D21" s="3"/>
      <c r="E21" s="3"/>
      <c r="F21" s="3"/>
      <c r="G21" s="34"/>
      <c r="H21" s="34"/>
      <c r="I21" s="37"/>
      <c r="J21" s="14"/>
      <c r="K21" s="14"/>
      <c r="L21" s="13">
        <f t="shared" si="1"/>
      </c>
      <c r="M21" s="13">
        <f t="shared" si="2"/>
      </c>
      <c r="N21" s="13">
        <f t="shared" si="3"/>
      </c>
      <c r="O21" s="109">
        <f t="shared" si="4"/>
      </c>
      <c r="P21" s="3"/>
    </row>
    <row r="22" spans="1:16" s="2" customFormat="1" ht="42.75" customHeight="1">
      <c r="A22" s="218" t="s">
        <v>65</v>
      </c>
      <c r="B22" s="219"/>
      <c r="C22" s="3"/>
      <c r="D22" s="3"/>
      <c r="E22" s="3"/>
      <c r="F22" s="3"/>
      <c r="G22" s="34"/>
      <c r="H22" s="34"/>
      <c r="I22" s="37"/>
      <c r="J22" s="14"/>
      <c r="K22" s="14"/>
      <c r="L22" s="13">
        <f t="shared" si="1"/>
      </c>
      <c r="M22" s="13">
        <f t="shared" si="2"/>
      </c>
      <c r="N22" s="13">
        <f t="shared" si="3"/>
      </c>
      <c r="O22" s="109">
        <f t="shared" si="4"/>
      </c>
      <c r="P22" s="3"/>
    </row>
    <row r="23" spans="1:16" s="2" customFormat="1" ht="42.75" customHeight="1">
      <c r="A23" s="218" t="s">
        <v>65</v>
      </c>
      <c r="B23" s="219"/>
      <c r="C23" s="3"/>
      <c r="D23" s="3"/>
      <c r="E23" s="3"/>
      <c r="F23" s="3"/>
      <c r="G23" s="34"/>
      <c r="H23" s="34"/>
      <c r="I23" s="37"/>
      <c r="J23" s="14"/>
      <c r="K23" s="14"/>
      <c r="L23" s="13">
        <f t="shared" si="1"/>
      </c>
      <c r="M23" s="13">
        <f t="shared" si="2"/>
      </c>
      <c r="N23" s="13">
        <f t="shared" si="3"/>
      </c>
      <c r="O23" s="109">
        <f t="shared" si="4"/>
      </c>
      <c r="P23" s="3"/>
    </row>
    <row r="24" spans="1:16" s="2" customFormat="1" ht="54.75" customHeight="1">
      <c r="A24" s="216" t="s">
        <v>41</v>
      </c>
      <c r="B24" s="217"/>
      <c r="C24" s="15">
        <f aca="true" t="shared" si="5" ref="C24:H24">SUM(C5:C23)</f>
        <v>0</v>
      </c>
      <c r="D24" s="15">
        <f t="shared" si="5"/>
        <v>0</v>
      </c>
      <c r="E24" s="15">
        <f t="shared" si="5"/>
        <v>0</v>
      </c>
      <c r="F24" s="15">
        <f t="shared" si="5"/>
        <v>0</v>
      </c>
      <c r="G24" s="40">
        <f t="shared" si="5"/>
        <v>0</v>
      </c>
      <c r="H24" s="40">
        <f t="shared" si="5"/>
        <v>0</v>
      </c>
      <c r="I24" s="39"/>
      <c r="J24" s="20"/>
      <c r="K24" s="20"/>
      <c r="L24" s="20"/>
      <c r="M24" s="15">
        <f>SUM(M5:M23)</f>
        <v>0</v>
      </c>
      <c r="N24" s="15">
        <f>SUM(N5:N23)</f>
        <v>0</v>
      </c>
      <c r="O24" s="20"/>
      <c r="P24" s="20"/>
    </row>
  </sheetData>
  <sheetProtection/>
  <mergeCells count="8">
    <mergeCell ref="A3:C3"/>
    <mergeCell ref="A24:B24"/>
    <mergeCell ref="A1:P1"/>
    <mergeCell ref="A23:B23"/>
    <mergeCell ref="C4:P4"/>
    <mergeCell ref="A2:P2"/>
    <mergeCell ref="A21:B21"/>
    <mergeCell ref="A22:B22"/>
  </mergeCells>
  <printOptions/>
  <pageMargins left="0.82" right="0.5" top="0.5" bottom="0.5" header="0.5" footer="0.25"/>
  <pageSetup fitToHeight="0" horizontalDpi="300" verticalDpi="300" orientation="landscape" scale="55" r:id="rId2"/>
  <headerFooter alignWithMargins="0">
    <oddFooter>&amp;L&amp;F    &amp;D&amp;R&amp;P of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4"/>
  <dimension ref="A1:P24"/>
  <sheetViews>
    <sheetView view="pageBreakPreview" zoomScale="75" zoomScaleNormal="75" zoomScaleSheetLayoutView="75" zoomScalePageLayoutView="0" workbookViewId="0" topLeftCell="A1">
      <selection activeCell="V2" sqref="V2"/>
    </sheetView>
  </sheetViews>
  <sheetFormatPr defaultColWidth="9.140625" defaultRowHeight="12.75"/>
  <cols>
    <col min="1" max="1" width="12.7109375" style="1" customWidth="1"/>
    <col min="2" max="2" width="34.8515625" style="1" customWidth="1"/>
    <col min="3" max="3" width="16.7109375" style="1" customWidth="1"/>
    <col min="4" max="6" width="5.28125" style="1" customWidth="1"/>
    <col min="7" max="8" width="8.00390625" style="1" customWidth="1"/>
    <col min="9" max="9" width="8.140625" style="1" customWidth="1"/>
    <col min="10" max="11" width="12.7109375" style="1" customWidth="1"/>
    <col min="12" max="12" width="12.7109375" style="1" hidden="1" customWidth="1"/>
    <col min="13" max="13" width="6.00390625" style="1" customWidth="1"/>
    <col min="14" max="14" width="12.7109375" style="1" customWidth="1"/>
    <col min="15" max="15" width="18.28125" style="1" customWidth="1"/>
    <col min="16" max="16" width="20.00390625" style="1" customWidth="1"/>
  </cols>
  <sheetData>
    <row r="1" spans="1:16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 customHeight="1" thickBot="1">
      <c r="A3" s="213" t="s">
        <v>130</v>
      </c>
      <c r="B3" s="214"/>
      <c r="C3" s="215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5"/>
    </row>
    <row r="4" spans="1:16" ht="25.5" customHeight="1" thickBot="1" thickTop="1">
      <c r="A4" s="4"/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14.75" customHeight="1" thickTop="1">
      <c r="A5" s="7" t="s">
        <v>0</v>
      </c>
      <c r="B5" s="7" t="s">
        <v>2</v>
      </c>
      <c r="C5" s="18" t="s">
        <v>119</v>
      </c>
      <c r="D5" s="18" t="s">
        <v>61</v>
      </c>
      <c r="E5" s="18" t="s">
        <v>62</v>
      </c>
      <c r="F5" s="18" t="s">
        <v>63</v>
      </c>
      <c r="G5" s="19" t="s">
        <v>53</v>
      </c>
      <c r="H5" s="19" t="s">
        <v>54</v>
      </c>
      <c r="I5" s="36" t="s">
        <v>64</v>
      </c>
      <c r="J5" s="18" t="s">
        <v>3</v>
      </c>
      <c r="K5" s="18" t="s">
        <v>1</v>
      </c>
      <c r="L5" s="18" t="s">
        <v>23</v>
      </c>
      <c r="M5" s="26" t="s">
        <v>55</v>
      </c>
      <c r="N5" s="18" t="s">
        <v>21</v>
      </c>
      <c r="O5" s="18" t="s">
        <v>125</v>
      </c>
      <c r="P5" s="18" t="s">
        <v>126</v>
      </c>
    </row>
    <row r="6" spans="1:16" s="2" customFormat="1" ht="48.75" customHeight="1">
      <c r="A6" s="3" t="s">
        <v>4</v>
      </c>
      <c r="B6" s="11" t="s">
        <v>120</v>
      </c>
      <c r="C6" s="3"/>
      <c r="D6" s="3"/>
      <c r="E6" s="3"/>
      <c r="F6" s="3"/>
      <c r="G6" s="34"/>
      <c r="H6" s="34"/>
      <c r="I6" s="37"/>
      <c r="J6" s="14"/>
      <c r="K6" s="14"/>
      <c r="L6" s="13">
        <f aca="true" t="shared" si="0" ref="L6:L11">IF((K6=0),"",(K6-J6))</f>
      </c>
      <c r="M6" s="13">
        <f>IF((K6=0),"",(1))</f>
      </c>
      <c r="N6" s="13">
        <f>IF((L6&lt;0),1,"")</f>
      </c>
      <c r="O6" s="109">
        <f>IF((K6=0),"",(K6-J6))</f>
      </c>
      <c r="P6" s="13"/>
    </row>
    <row r="7" spans="1:16" s="2" customFormat="1" ht="7.5" customHeight="1">
      <c r="A7" s="3"/>
      <c r="B7" s="11"/>
      <c r="C7" s="13"/>
      <c r="D7" s="13"/>
      <c r="E7" s="13"/>
      <c r="F7" s="13"/>
      <c r="G7" s="34"/>
      <c r="H7" s="34"/>
      <c r="I7" s="37"/>
      <c r="J7" s="14"/>
      <c r="K7" s="14"/>
      <c r="L7" s="13">
        <f t="shared" si="0"/>
      </c>
      <c r="M7" s="13"/>
      <c r="N7" s="13"/>
      <c r="O7" s="13"/>
      <c r="P7" s="13"/>
    </row>
    <row r="8" spans="1:16" s="2" customFormat="1" ht="36.75" customHeight="1">
      <c r="A8" s="3" t="s">
        <v>8</v>
      </c>
      <c r="B8" s="10" t="s">
        <v>121</v>
      </c>
      <c r="C8" s="110"/>
      <c r="D8" s="110"/>
      <c r="E8" s="3"/>
      <c r="F8" s="3"/>
      <c r="G8" s="34"/>
      <c r="H8" s="34"/>
      <c r="I8" s="37"/>
      <c r="J8" s="14"/>
      <c r="K8" s="14"/>
      <c r="L8" s="13">
        <f t="shared" si="0"/>
      </c>
      <c r="M8" s="13">
        <f>IF((K8=0),"",(1))</f>
      </c>
      <c r="N8" s="13">
        <f>IF((L8&lt;0),1,"")</f>
      </c>
      <c r="O8" s="109">
        <f>IF((K8=0),"",(K8-J8))</f>
      </c>
      <c r="P8" s="3"/>
    </row>
    <row r="9" spans="1:16" s="2" customFormat="1" ht="36" customHeight="1">
      <c r="A9" s="3" t="s">
        <v>10</v>
      </c>
      <c r="B9" s="10" t="s">
        <v>124</v>
      </c>
      <c r="C9" s="3">
        <v>1</v>
      </c>
      <c r="D9" s="3">
        <v>1</v>
      </c>
      <c r="E9" s="3"/>
      <c r="F9" s="3"/>
      <c r="G9" s="34"/>
      <c r="H9" s="37"/>
      <c r="I9" s="37"/>
      <c r="J9" s="14">
        <v>40495</v>
      </c>
      <c r="K9" s="14">
        <v>40402</v>
      </c>
      <c r="L9" s="13">
        <f t="shared" si="0"/>
        <v>-93</v>
      </c>
      <c r="M9" s="13">
        <f>IF((K9=0),"",(1))</f>
        <v>1</v>
      </c>
      <c r="N9" s="13">
        <f>IF((L9&lt;0),1,"")</f>
        <v>1</v>
      </c>
      <c r="O9" s="109">
        <f>IF((K9=0),"",(K9-J9))</f>
        <v>-93</v>
      </c>
      <c r="P9" s="3"/>
    </row>
    <row r="10" spans="1:16" s="2" customFormat="1" ht="36" customHeight="1">
      <c r="A10" s="3" t="s">
        <v>12</v>
      </c>
      <c r="B10" s="12" t="s">
        <v>33</v>
      </c>
      <c r="C10" s="3"/>
      <c r="D10" s="3"/>
      <c r="E10" s="3"/>
      <c r="F10" s="3"/>
      <c r="G10" s="34"/>
      <c r="H10" s="34"/>
      <c r="I10" s="37"/>
      <c r="J10" s="14"/>
      <c r="K10" s="14"/>
      <c r="L10" s="13">
        <f t="shared" si="0"/>
      </c>
      <c r="M10" s="13">
        <f>IF((K10=0),"",(1))</f>
      </c>
      <c r="N10" s="13">
        <f>IF((L10&lt;0),1,"")</f>
      </c>
      <c r="O10" s="109">
        <f>IF((K10=0),"",(K10-J10))</f>
      </c>
      <c r="P10" s="6"/>
    </row>
    <row r="11" spans="1:16" s="2" customFormat="1" ht="40.5" customHeight="1">
      <c r="A11" s="3" t="s">
        <v>13</v>
      </c>
      <c r="B11" s="10" t="s">
        <v>34</v>
      </c>
      <c r="C11" s="6"/>
      <c r="D11" s="6"/>
      <c r="E11" s="6"/>
      <c r="F11" s="6"/>
      <c r="G11" s="34">
        <v>1</v>
      </c>
      <c r="H11" s="34">
        <v>1</v>
      </c>
      <c r="I11" s="37" t="s">
        <v>134</v>
      </c>
      <c r="J11" s="14"/>
      <c r="K11" s="14"/>
      <c r="L11" s="13">
        <f t="shared" si="0"/>
      </c>
      <c r="M11" s="13">
        <f>IF((K11=0),"",(1))</f>
      </c>
      <c r="N11" s="13">
        <f>IF((L11&lt;0),1,"")</f>
      </c>
      <c r="O11" s="109">
        <f>IF((K11=0),"",(K11-J11))</f>
      </c>
      <c r="P11" s="3"/>
    </row>
    <row r="12" spans="1:16" s="2" customFormat="1" ht="6" customHeight="1">
      <c r="A12" s="3"/>
      <c r="B12" s="10"/>
      <c r="C12" s="3"/>
      <c r="D12" s="3"/>
      <c r="E12" s="3"/>
      <c r="F12" s="3"/>
      <c r="G12" s="34"/>
      <c r="H12" s="34"/>
      <c r="I12" s="37"/>
      <c r="J12" s="14"/>
      <c r="K12" s="14"/>
      <c r="L12" s="13"/>
      <c r="M12" s="13"/>
      <c r="N12" s="13"/>
      <c r="O12" s="3"/>
      <c r="P12" s="3"/>
    </row>
    <row r="13" spans="1:16" s="2" customFormat="1" ht="34.5" customHeight="1">
      <c r="A13" s="3" t="s">
        <v>14</v>
      </c>
      <c r="B13" s="12" t="s">
        <v>35</v>
      </c>
      <c r="C13" s="3">
        <v>1</v>
      </c>
      <c r="D13" s="3">
        <v>1</v>
      </c>
      <c r="E13" s="3"/>
      <c r="F13" s="3"/>
      <c r="G13" s="34"/>
      <c r="H13" s="37"/>
      <c r="I13" s="37"/>
      <c r="J13" s="14">
        <v>40495</v>
      </c>
      <c r="K13" s="14">
        <v>40366</v>
      </c>
      <c r="L13" s="13">
        <f>IF((K13=0),"",(K13-J13))</f>
        <v>-129</v>
      </c>
      <c r="M13" s="13">
        <f>IF((K13=0),"",(1))</f>
        <v>1</v>
      </c>
      <c r="N13" s="13">
        <f>IF((L13&lt;0),1,"")</f>
        <v>1</v>
      </c>
      <c r="O13" s="109">
        <f>IF((K13=0),"",(K13-J13))</f>
        <v>-129</v>
      </c>
      <c r="P13" s="6"/>
    </row>
    <row r="14" spans="1:16" s="2" customFormat="1" ht="36" customHeight="1">
      <c r="A14" s="3" t="s">
        <v>15</v>
      </c>
      <c r="B14" s="10" t="s">
        <v>36</v>
      </c>
      <c r="C14" s="3">
        <v>1</v>
      </c>
      <c r="D14" s="3">
        <v>1</v>
      </c>
      <c r="E14" s="3"/>
      <c r="F14" s="3"/>
      <c r="G14" s="34"/>
      <c r="H14" s="37"/>
      <c r="I14" s="37"/>
      <c r="J14" s="14">
        <v>40495</v>
      </c>
      <c r="K14" s="14">
        <v>40366</v>
      </c>
      <c r="L14" s="13">
        <f>IF((K14=0),"",(K14-J14))</f>
        <v>-129</v>
      </c>
      <c r="M14" s="13">
        <f>IF((K14=0),"",(1))</f>
        <v>1</v>
      </c>
      <c r="N14" s="13">
        <f>IF((L14&lt;0),1,"")</f>
        <v>1</v>
      </c>
      <c r="O14" s="109">
        <f>IF((K14=0),"",(K14-J14))</f>
        <v>-129</v>
      </c>
      <c r="P14" s="3"/>
    </row>
    <row r="15" spans="1:16" s="2" customFormat="1" ht="31.5" customHeight="1">
      <c r="A15" s="3" t="s">
        <v>16</v>
      </c>
      <c r="B15" s="12" t="s">
        <v>37</v>
      </c>
      <c r="C15" s="3">
        <v>1</v>
      </c>
      <c r="D15" s="3">
        <v>1</v>
      </c>
      <c r="E15" s="3"/>
      <c r="F15" s="3"/>
      <c r="G15" s="34"/>
      <c r="H15" s="37"/>
      <c r="I15" s="37"/>
      <c r="J15" s="14">
        <v>40495</v>
      </c>
      <c r="K15" s="14">
        <v>40402</v>
      </c>
      <c r="L15" s="13">
        <f>IF((K15=0),"",(K15-J15))</f>
        <v>-93</v>
      </c>
      <c r="M15" s="13">
        <f>IF((K15=0),"",(1))</f>
        <v>1</v>
      </c>
      <c r="N15" s="13">
        <f>IF((L15&lt;0),1,"")</f>
        <v>1</v>
      </c>
      <c r="O15" s="109">
        <f>IF((K15=0),"",(K15-J15))</f>
        <v>-93</v>
      </c>
      <c r="P15" s="6"/>
    </row>
    <row r="16" spans="1:16" s="2" customFormat="1" ht="6" customHeight="1">
      <c r="A16" s="3"/>
      <c r="B16" s="10"/>
      <c r="C16" s="3"/>
      <c r="D16" s="3"/>
      <c r="E16" s="3"/>
      <c r="F16" s="3"/>
      <c r="G16" s="34"/>
      <c r="H16" s="34"/>
      <c r="I16" s="37"/>
      <c r="J16" s="14"/>
      <c r="K16" s="14"/>
      <c r="L16" s="13"/>
      <c r="M16" s="13"/>
      <c r="N16" s="13"/>
      <c r="O16" s="3"/>
      <c r="P16" s="3"/>
    </row>
    <row r="17" spans="1:16" s="2" customFormat="1" ht="49.5" customHeight="1">
      <c r="A17" s="3" t="s">
        <v>9</v>
      </c>
      <c r="B17" s="10" t="s">
        <v>29</v>
      </c>
      <c r="C17" s="3"/>
      <c r="D17" s="3"/>
      <c r="E17" s="3"/>
      <c r="F17" s="3"/>
      <c r="G17" s="34"/>
      <c r="H17" s="34"/>
      <c r="I17" s="37"/>
      <c r="J17" s="14"/>
      <c r="K17" s="14"/>
      <c r="L17" s="13">
        <f aca="true" t="shared" si="1" ref="L17:L23">IF((K17=0),"",(K17-J17))</f>
      </c>
      <c r="M17" s="13">
        <f aca="true" t="shared" si="2" ref="M17:M23">IF((K17=0),"",(1))</f>
      </c>
      <c r="N17" s="13">
        <f aca="true" t="shared" si="3" ref="N17:N23">IF((L17&lt;0),1,"")</f>
      </c>
      <c r="O17" s="109">
        <f aca="true" t="shared" si="4" ref="O17:O23">IF((K17=0),"",(K17-J17))</f>
      </c>
      <c r="P17" s="3"/>
    </row>
    <row r="18" spans="1:16" s="2" customFormat="1" ht="37.5" customHeight="1">
      <c r="A18" s="3" t="s">
        <v>17</v>
      </c>
      <c r="B18" s="72" t="s">
        <v>86</v>
      </c>
      <c r="C18" s="6"/>
      <c r="D18" s="6"/>
      <c r="E18" s="6"/>
      <c r="F18" s="6"/>
      <c r="G18" s="35"/>
      <c r="H18" s="35"/>
      <c r="I18" s="38"/>
      <c r="J18" s="14"/>
      <c r="K18" s="14"/>
      <c r="L18" s="13">
        <f t="shared" si="1"/>
      </c>
      <c r="M18" s="13">
        <f t="shared" si="2"/>
      </c>
      <c r="N18" s="13">
        <f t="shared" si="3"/>
      </c>
      <c r="O18" s="109">
        <f t="shared" si="4"/>
      </c>
      <c r="P18" s="6"/>
    </row>
    <row r="19" spans="1:16" s="2" customFormat="1" ht="37.5" customHeight="1">
      <c r="A19" s="3" t="s">
        <v>122</v>
      </c>
      <c r="B19" s="10" t="s">
        <v>123</v>
      </c>
      <c r="C19" s="6"/>
      <c r="D19" s="6"/>
      <c r="E19" s="6"/>
      <c r="F19" s="6"/>
      <c r="G19" s="35"/>
      <c r="H19" s="35"/>
      <c r="I19" s="38"/>
      <c r="J19" s="14"/>
      <c r="K19" s="14"/>
      <c r="L19" s="13">
        <f t="shared" si="1"/>
      </c>
      <c r="M19" s="13">
        <f t="shared" si="2"/>
      </c>
      <c r="N19" s="13">
        <f t="shared" si="3"/>
      </c>
      <c r="O19" s="109">
        <f t="shared" si="4"/>
      </c>
      <c r="P19" s="6"/>
    </row>
    <row r="20" spans="1:16" s="2" customFormat="1" ht="42.75" customHeight="1">
      <c r="A20" s="3" t="s">
        <v>18</v>
      </c>
      <c r="B20" s="10" t="s">
        <v>39</v>
      </c>
      <c r="C20" s="3"/>
      <c r="D20" s="3"/>
      <c r="E20" s="3"/>
      <c r="F20" s="3"/>
      <c r="G20" s="34"/>
      <c r="H20" s="34"/>
      <c r="I20" s="37"/>
      <c r="J20" s="14"/>
      <c r="K20" s="14"/>
      <c r="L20" s="13">
        <f t="shared" si="1"/>
      </c>
      <c r="M20" s="13">
        <f t="shared" si="2"/>
      </c>
      <c r="N20" s="13">
        <f t="shared" si="3"/>
      </c>
      <c r="O20" s="109">
        <f t="shared" si="4"/>
      </c>
      <c r="P20" s="3"/>
    </row>
    <row r="21" spans="1:16" s="2" customFormat="1" ht="42.75" customHeight="1">
      <c r="A21" s="218" t="s">
        <v>65</v>
      </c>
      <c r="B21" s="219"/>
      <c r="C21" s="3"/>
      <c r="D21" s="3"/>
      <c r="E21" s="3"/>
      <c r="F21" s="3"/>
      <c r="G21" s="34"/>
      <c r="H21" s="34"/>
      <c r="I21" s="37"/>
      <c r="J21" s="14"/>
      <c r="K21" s="14"/>
      <c r="L21" s="13">
        <f t="shared" si="1"/>
      </c>
      <c r="M21" s="13">
        <f t="shared" si="2"/>
      </c>
      <c r="N21" s="13">
        <f t="shared" si="3"/>
      </c>
      <c r="O21" s="109">
        <f t="shared" si="4"/>
      </c>
      <c r="P21" s="3"/>
    </row>
    <row r="22" spans="1:16" s="2" customFormat="1" ht="42.75" customHeight="1">
      <c r="A22" s="218" t="s">
        <v>65</v>
      </c>
      <c r="B22" s="219"/>
      <c r="C22" s="3"/>
      <c r="D22" s="3"/>
      <c r="E22" s="3"/>
      <c r="F22" s="3"/>
      <c r="G22" s="34"/>
      <c r="H22" s="34"/>
      <c r="I22" s="37"/>
      <c r="J22" s="14"/>
      <c r="K22" s="14"/>
      <c r="L22" s="13">
        <f t="shared" si="1"/>
      </c>
      <c r="M22" s="13">
        <f t="shared" si="2"/>
      </c>
      <c r="N22" s="13">
        <f t="shared" si="3"/>
      </c>
      <c r="O22" s="109">
        <f t="shared" si="4"/>
      </c>
      <c r="P22" s="3"/>
    </row>
    <row r="23" spans="1:16" s="2" customFormat="1" ht="42.75" customHeight="1">
      <c r="A23" s="218" t="s">
        <v>65</v>
      </c>
      <c r="B23" s="219"/>
      <c r="C23" s="3"/>
      <c r="D23" s="3"/>
      <c r="E23" s="3"/>
      <c r="F23" s="3"/>
      <c r="G23" s="34"/>
      <c r="H23" s="34"/>
      <c r="I23" s="37"/>
      <c r="J23" s="14"/>
      <c r="K23" s="14"/>
      <c r="L23" s="13">
        <f t="shared" si="1"/>
      </c>
      <c r="M23" s="13">
        <f t="shared" si="2"/>
      </c>
      <c r="N23" s="13">
        <f t="shared" si="3"/>
      </c>
      <c r="O23" s="109">
        <f t="shared" si="4"/>
      </c>
      <c r="P23" s="3"/>
    </row>
    <row r="24" spans="1:16" s="2" customFormat="1" ht="54.75" customHeight="1">
      <c r="A24" s="216" t="s">
        <v>41</v>
      </c>
      <c r="B24" s="217"/>
      <c r="C24" s="15">
        <f aca="true" t="shared" si="5" ref="C24:H24">SUM(C5:C23)</f>
        <v>4</v>
      </c>
      <c r="D24" s="15">
        <f t="shared" si="5"/>
        <v>4</v>
      </c>
      <c r="E24" s="15">
        <f t="shared" si="5"/>
        <v>0</v>
      </c>
      <c r="F24" s="15">
        <f t="shared" si="5"/>
        <v>0</v>
      </c>
      <c r="G24" s="40">
        <f t="shared" si="5"/>
        <v>1</v>
      </c>
      <c r="H24" s="40">
        <f t="shared" si="5"/>
        <v>1</v>
      </c>
      <c r="I24" s="39"/>
      <c r="J24" s="20"/>
      <c r="K24" s="20"/>
      <c r="L24" s="20"/>
      <c r="M24" s="15">
        <f>SUM(M5:M23)</f>
        <v>4</v>
      </c>
      <c r="N24" s="15">
        <f>SUM(N5:N23)</f>
        <v>4</v>
      </c>
      <c r="O24" s="20"/>
      <c r="P24" s="20"/>
    </row>
  </sheetData>
  <sheetProtection/>
  <mergeCells count="8">
    <mergeCell ref="A3:C3"/>
    <mergeCell ref="A24:B24"/>
    <mergeCell ref="A1:P1"/>
    <mergeCell ref="A23:B23"/>
    <mergeCell ref="C4:P4"/>
    <mergeCell ref="A2:P2"/>
    <mergeCell ref="A21:B21"/>
    <mergeCell ref="A22:B22"/>
  </mergeCells>
  <printOptions/>
  <pageMargins left="0.82" right="0.5" top="0.5" bottom="0.5" header="0.5" footer="0.25"/>
  <pageSetup fitToHeight="0" horizontalDpi="300" verticalDpi="300" orientation="landscape" scale="55" r:id="rId2"/>
  <headerFooter alignWithMargins="0">
    <oddFooter>&amp;L&amp;F    &amp;D&amp;R&amp;P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5"/>
  <dimension ref="A1:P24"/>
  <sheetViews>
    <sheetView view="pageBreakPreview" zoomScale="75" zoomScaleNormal="75" zoomScaleSheetLayoutView="75" zoomScalePageLayoutView="0" workbookViewId="0" topLeftCell="A1">
      <selection activeCell="J11" sqref="J11"/>
    </sheetView>
  </sheetViews>
  <sheetFormatPr defaultColWidth="9.140625" defaultRowHeight="12.75"/>
  <cols>
    <col min="1" max="1" width="12.7109375" style="1" customWidth="1"/>
    <col min="2" max="2" width="34.8515625" style="1" customWidth="1"/>
    <col min="3" max="3" width="16.7109375" style="1" customWidth="1"/>
    <col min="4" max="6" width="5.28125" style="1" customWidth="1"/>
    <col min="7" max="8" width="8.00390625" style="1" customWidth="1"/>
    <col min="9" max="9" width="8.140625" style="1" customWidth="1"/>
    <col min="10" max="11" width="12.7109375" style="1" customWidth="1"/>
    <col min="12" max="12" width="12.7109375" style="1" hidden="1" customWidth="1"/>
    <col min="13" max="13" width="6.00390625" style="1" customWidth="1"/>
    <col min="14" max="14" width="12.7109375" style="1" customWidth="1"/>
    <col min="15" max="15" width="18.28125" style="1" customWidth="1"/>
    <col min="16" max="16" width="20.00390625" style="1" customWidth="1"/>
  </cols>
  <sheetData>
    <row r="1" spans="1:16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 customHeight="1" thickBot="1">
      <c r="A3" s="213" t="s">
        <v>52</v>
      </c>
      <c r="B3" s="214"/>
      <c r="C3" s="215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5"/>
    </row>
    <row r="4" spans="1:16" ht="25.5" customHeight="1" thickBot="1" thickTop="1">
      <c r="A4" s="4"/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14.75" customHeight="1" thickTop="1">
      <c r="A5" s="7" t="s">
        <v>0</v>
      </c>
      <c r="B5" s="7" t="s">
        <v>2</v>
      </c>
      <c r="C5" s="18" t="s">
        <v>119</v>
      </c>
      <c r="D5" s="18" t="s">
        <v>61</v>
      </c>
      <c r="E5" s="18" t="s">
        <v>62</v>
      </c>
      <c r="F5" s="18" t="s">
        <v>63</v>
      </c>
      <c r="G5" s="19" t="s">
        <v>53</v>
      </c>
      <c r="H5" s="19" t="s">
        <v>54</v>
      </c>
      <c r="I5" s="36" t="s">
        <v>64</v>
      </c>
      <c r="J5" s="18" t="s">
        <v>3</v>
      </c>
      <c r="K5" s="18" t="s">
        <v>1</v>
      </c>
      <c r="L5" s="18" t="s">
        <v>23</v>
      </c>
      <c r="M5" s="26" t="s">
        <v>55</v>
      </c>
      <c r="N5" s="18" t="s">
        <v>21</v>
      </c>
      <c r="O5" s="18" t="s">
        <v>125</v>
      </c>
      <c r="P5" s="18" t="s">
        <v>126</v>
      </c>
    </row>
    <row r="6" spans="1:16" s="2" customFormat="1" ht="48.75" customHeight="1">
      <c r="A6" s="3" t="s">
        <v>4</v>
      </c>
      <c r="B6" s="11" t="s">
        <v>120</v>
      </c>
      <c r="C6" s="3"/>
      <c r="D6" s="3"/>
      <c r="E6" s="3"/>
      <c r="F6" s="3"/>
      <c r="G6" s="34"/>
      <c r="H6" s="34"/>
      <c r="I6" s="37"/>
      <c r="J6" s="14"/>
      <c r="K6" s="14"/>
      <c r="L6" s="13">
        <f aca="true" t="shared" si="0" ref="L6:L11">IF((K6=0),"",(K6-J6))</f>
      </c>
      <c r="M6" s="13">
        <f>IF((K6=0),"",(1))</f>
      </c>
      <c r="N6" s="13">
        <f>IF((L6&lt;0),1,"")</f>
      </c>
      <c r="O6" s="109">
        <f>IF((K6=0),"",(K6-J6))</f>
      </c>
      <c r="P6" s="13"/>
    </row>
    <row r="7" spans="1:16" s="2" customFormat="1" ht="7.5" customHeight="1">
      <c r="A7" s="3"/>
      <c r="B7" s="11"/>
      <c r="C7" s="13"/>
      <c r="D7" s="13"/>
      <c r="E7" s="13"/>
      <c r="F7" s="13"/>
      <c r="G7" s="34"/>
      <c r="H7" s="34"/>
      <c r="I7" s="37"/>
      <c r="J7" s="14"/>
      <c r="K7" s="14"/>
      <c r="L7" s="13">
        <f t="shared" si="0"/>
      </c>
      <c r="M7" s="13"/>
      <c r="N7" s="13"/>
      <c r="O7" s="13"/>
      <c r="P7" s="13"/>
    </row>
    <row r="8" spans="1:16" s="2" customFormat="1" ht="36.75" customHeight="1">
      <c r="A8" s="3" t="s">
        <v>8</v>
      </c>
      <c r="B8" s="10" t="s">
        <v>121</v>
      </c>
      <c r="C8" s="6">
        <v>1</v>
      </c>
      <c r="D8" s="6">
        <v>1</v>
      </c>
      <c r="E8" s="6"/>
      <c r="F8" s="6"/>
      <c r="G8" s="34"/>
      <c r="H8" s="37"/>
      <c r="I8" s="37"/>
      <c r="J8" s="14">
        <v>40495</v>
      </c>
      <c r="K8" s="14">
        <v>40211</v>
      </c>
      <c r="L8" s="13">
        <f t="shared" si="0"/>
        <v>-284</v>
      </c>
      <c r="M8" s="13">
        <f>IF((K8=0),"",(1))</f>
        <v>1</v>
      </c>
      <c r="N8" s="13">
        <f>IF((L8&lt;0),1,"")</f>
        <v>1</v>
      </c>
      <c r="O8" s="109">
        <f>IF((K8=0),"",(K8-J8))</f>
        <v>-284</v>
      </c>
      <c r="P8" s="3"/>
    </row>
    <row r="9" spans="1:16" s="2" customFormat="1" ht="36" customHeight="1">
      <c r="A9" s="3" t="s">
        <v>10</v>
      </c>
      <c r="B9" s="10" t="s">
        <v>124</v>
      </c>
      <c r="C9" s="3"/>
      <c r="D9" s="3"/>
      <c r="E9" s="3"/>
      <c r="F9" s="3"/>
      <c r="G9" s="34"/>
      <c r="H9" s="37"/>
      <c r="I9" s="37"/>
      <c r="J9" s="14"/>
      <c r="K9" s="14"/>
      <c r="L9" s="13">
        <f t="shared" si="0"/>
      </c>
      <c r="M9" s="13">
        <f>IF((K9=0),"",(1))</f>
      </c>
      <c r="N9" s="13">
        <f>IF((L9&lt;0),1,"")</f>
      </c>
      <c r="O9" s="109">
        <f>IF((K9=0),"",(K9-J9))</f>
      </c>
      <c r="P9" s="3"/>
    </row>
    <row r="10" spans="1:16" s="2" customFormat="1" ht="36" customHeight="1">
      <c r="A10" s="3" t="s">
        <v>12</v>
      </c>
      <c r="B10" s="12" t="s">
        <v>33</v>
      </c>
      <c r="C10" s="3"/>
      <c r="D10" s="3"/>
      <c r="E10" s="3"/>
      <c r="F10" s="3"/>
      <c r="G10" s="34"/>
      <c r="H10" s="34"/>
      <c r="I10" s="37"/>
      <c r="J10" s="14"/>
      <c r="K10" s="14"/>
      <c r="L10" s="13">
        <f t="shared" si="0"/>
      </c>
      <c r="M10" s="13">
        <f>IF((K10=0),"",(1))</f>
      </c>
      <c r="N10" s="13">
        <f>IF((L10&lt;0),1,"")</f>
      </c>
      <c r="O10" s="109">
        <f>IF((K10=0),"",(K10-J10))</f>
      </c>
      <c r="P10" s="6"/>
    </row>
    <row r="11" spans="1:16" s="2" customFormat="1" ht="40.5" customHeight="1">
      <c r="A11" s="3" t="s">
        <v>13</v>
      </c>
      <c r="B11" s="10" t="s">
        <v>34</v>
      </c>
      <c r="C11" s="6">
        <v>1</v>
      </c>
      <c r="D11" s="6">
        <v>1</v>
      </c>
      <c r="E11" s="6"/>
      <c r="F11" s="6"/>
      <c r="G11" s="34"/>
      <c r="H11" s="37"/>
      <c r="I11" s="37"/>
      <c r="J11" s="14">
        <v>40495</v>
      </c>
      <c r="K11" s="14">
        <v>40333</v>
      </c>
      <c r="L11" s="13">
        <f t="shared" si="0"/>
        <v>-162</v>
      </c>
      <c r="M11" s="13">
        <f>IF((K11=0),"",(1))</f>
        <v>1</v>
      </c>
      <c r="N11" s="13">
        <f>IF((L11&lt;0),1,"")</f>
        <v>1</v>
      </c>
      <c r="O11" s="109">
        <f>IF((K11=0),"",(K11-J11))</f>
        <v>-162</v>
      </c>
      <c r="P11" s="3"/>
    </row>
    <row r="12" spans="1:16" s="2" customFormat="1" ht="6" customHeight="1">
      <c r="A12" s="3"/>
      <c r="B12" s="10"/>
      <c r="C12" s="3"/>
      <c r="D12" s="3"/>
      <c r="E12" s="3"/>
      <c r="F12" s="3"/>
      <c r="G12" s="34"/>
      <c r="H12" s="34"/>
      <c r="I12" s="37"/>
      <c r="J12" s="14"/>
      <c r="K12" s="14"/>
      <c r="L12" s="13"/>
      <c r="M12" s="13"/>
      <c r="N12" s="13"/>
      <c r="O12" s="3"/>
      <c r="P12" s="3"/>
    </row>
    <row r="13" spans="1:16" s="2" customFormat="1" ht="34.5" customHeight="1">
      <c r="A13" s="3" t="s">
        <v>14</v>
      </c>
      <c r="B13" s="12" t="s">
        <v>35</v>
      </c>
      <c r="C13" s="3"/>
      <c r="D13" s="3"/>
      <c r="E13" s="3"/>
      <c r="F13" s="3"/>
      <c r="G13" s="34"/>
      <c r="H13" s="34"/>
      <c r="I13" s="37"/>
      <c r="J13" s="14"/>
      <c r="K13" s="14"/>
      <c r="L13" s="13">
        <f>IF((K13=0),"",(K13-J13))</f>
      </c>
      <c r="M13" s="13">
        <f>IF((K13=0),"",(1))</f>
      </c>
      <c r="N13" s="13">
        <f>IF((L13&lt;0),1,"")</f>
      </c>
      <c r="O13" s="109">
        <f>IF((K13=0),"",(K13-J13))</f>
      </c>
      <c r="P13" s="6"/>
    </row>
    <row r="14" spans="1:16" s="2" customFormat="1" ht="36" customHeight="1">
      <c r="A14" s="3" t="s">
        <v>15</v>
      </c>
      <c r="B14" s="10" t="s">
        <v>36</v>
      </c>
      <c r="C14" s="3"/>
      <c r="D14" s="3"/>
      <c r="E14" s="3"/>
      <c r="F14" s="3"/>
      <c r="G14" s="34"/>
      <c r="H14" s="34"/>
      <c r="I14" s="37"/>
      <c r="J14" s="14"/>
      <c r="K14" s="14"/>
      <c r="L14" s="13">
        <f>IF((K14=0),"",(K14-J14))</f>
      </c>
      <c r="M14" s="13">
        <f>IF((K14=0),"",(1))</f>
      </c>
      <c r="N14" s="13">
        <f>IF((L14&lt;0),1,"")</f>
      </c>
      <c r="O14" s="109">
        <f>IF((K14=0),"",(K14-J14))</f>
      </c>
      <c r="P14" s="3"/>
    </row>
    <row r="15" spans="1:16" s="2" customFormat="1" ht="31.5" customHeight="1">
      <c r="A15" s="3" t="s">
        <v>16</v>
      </c>
      <c r="B15" s="12" t="s">
        <v>37</v>
      </c>
      <c r="C15" s="6"/>
      <c r="D15" s="6"/>
      <c r="E15" s="6"/>
      <c r="F15" s="6"/>
      <c r="G15" s="34"/>
      <c r="H15" s="16"/>
      <c r="I15" s="37"/>
      <c r="J15" s="14"/>
      <c r="K15" s="14"/>
      <c r="L15" s="13">
        <f>IF((K15=0),"",(K15-J15))</f>
      </c>
      <c r="M15" s="13">
        <f>IF((K15=0),"",(1))</f>
      </c>
      <c r="N15" s="13">
        <f>IF((L15&lt;0),1,"")</f>
      </c>
      <c r="O15" s="109">
        <f>IF((K15=0),"",(K15-J15))</f>
      </c>
      <c r="P15" s="6"/>
    </row>
    <row r="16" spans="1:16" s="2" customFormat="1" ht="6" customHeight="1">
      <c r="A16" s="3"/>
      <c r="B16" s="10"/>
      <c r="C16" s="3"/>
      <c r="D16" s="3"/>
      <c r="E16" s="3"/>
      <c r="F16" s="3"/>
      <c r="G16" s="34"/>
      <c r="H16" s="34"/>
      <c r="I16" s="37"/>
      <c r="J16" s="14"/>
      <c r="K16" s="14"/>
      <c r="L16" s="13"/>
      <c r="M16" s="13"/>
      <c r="N16" s="13"/>
      <c r="O16" s="3"/>
      <c r="P16" s="3"/>
    </row>
    <row r="17" spans="1:16" s="2" customFormat="1" ht="49.5" customHeight="1">
      <c r="A17" s="3" t="s">
        <v>9</v>
      </c>
      <c r="B17" s="10" t="s">
        <v>29</v>
      </c>
      <c r="C17" s="3"/>
      <c r="D17" s="3"/>
      <c r="E17" s="3"/>
      <c r="F17" s="3"/>
      <c r="G17" s="34"/>
      <c r="H17" s="34"/>
      <c r="I17" s="37"/>
      <c r="J17" s="14"/>
      <c r="K17" s="14"/>
      <c r="L17" s="13">
        <f aca="true" t="shared" si="1" ref="L17:L23">IF((K17=0),"",(K17-J17))</f>
      </c>
      <c r="M17" s="13">
        <f aca="true" t="shared" si="2" ref="M17:M23">IF((K17=0),"",(1))</f>
      </c>
      <c r="N17" s="13">
        <f aca="true" t="shared" si="3" ref="N17:N23">IF((L17&lt;0),1,"")</f>
      </c>
      <c r="O17" s="109">
        <f aca="true" t="shared" si="4" ref="O17:O23">IF((K17=0),"",(K17-J17))</f>
      </c>
      <c r="P17" s="3"/>
    </row>
    <row r="18" spans="1:16" s="2" customFormat="1" ht="37.5" customHeight="1">
      <c r="A18" s="3" t="s">
        <v>17</v>
      </c>
      <c r="B18" s="72" t="s">
        <v>86</v>
      </c>
      <c r="C18" s="6"/>
      <c r="D18" s="6"/>
      <c r="E18" s="6"/>
      <c r="F18" s="6"/>
      <c r="G18" s="35"/>
      <c r="H18" s="35"/>
      <c r="I18" s="38"/>
      <c r="J18" s="14"/>
      <c r="K18" s="14"/>
      <c r="L18" s="13">
        <f t="shared" si="1"/>
      </c>
      <c r="M18" s="13">
        <f t="shared" si="2"/>
      </c>
      <c r="N18" s="13">
        <f t="shared" si="3"/>
      </c>
      <c r="O18" s="109">
        <f t="shared" si="4"/>
      </c>
      <c r="P18" s="6"/>
    </row>
    <row r="19" spans="1:16" s="2" customFormat="1" ht="37.5" customHeight="1">
      <c r="A19" s="3" t="s">
        <v>122</v>
      </c>
      <c r="B19" s="10" t="s">
        <v>123</v>
      </c>
      <c r="C19" s="6"/>
      <c r="D19" s="6"/>
      <c r="E19" s="6"/>
      <c r="F19" s="6"/>
      <c r="G19" s="35"/>
      <c r="H19" s="35"/>
      <c r="I19" s="38"/>
      <c r="J19" s="14"/>
      <c r="K19" s="14"/>
      <c r="L19" s="13">
        <f t="shared" si="1"/>
      </c>
      <c r="M19" s="13">
        <f t="shared" si="2"/>
      </c>
      <c r="N19" s="13">
        <f t="shared" si="3"/>
      </c>
      <c r="O19" s="109">
        <f t="shared" si="4"/>
      </c>
      <c r="P19" s="6"/>
    </row>
    <row r="20" spans="1:16" s="2" customFormat="1" ht="42.75" customHeight="1">
      <c r="A20" s="3" t="s">
        <v>18</v>
      </c>
      <c r="B20" s="10" t="s">
        <v>39</v>
      </c>
      <c r="C20" s="3"/>
      <c r="D20" s="3"/>
      <c r="E20" s="3"/>
      <c r="F20" s="3"/>
      <c r="G20" s="34"/>
      <c r="H20" s="34"/>
      <c r="I20" s="37"/>
      <c r="J20" s="14"/>
      <c r="K20" s="14"/>
      <c r="L20" s="13">
        <f t="shared" si="1"/>
      </c>
      <c r="M20" s="13">
        <f t="shared" si="2"/>
      </c>
      <c r="N20" s="13">
        <f t="shared" si="3"/>
      </c>
      <c r="O20" s="109">
        <f t="shared" si="4"/>
      </c>
      <c r="P20" s="3"/>
    </row>
    <row r="21" spans="1:16" s="2" customFormat="1" ht="42.75" customHeight="1">
      <c r="A21" s="218" t="s">
        <v>65</v>
      </c>
      <c r="B21" s="219"/>
      <c r="C21" s="3"/>
      <c r="D21" s="3"/>
      <c r="E21" s="3"/>
      <c r="F21" s="3"/>
      <c r="G21" s="34"/>
      <c r="H21" s="34"/>
      <c r="I21" s="37"/>
      <c r="J21" s="14"/>
      <c r="K21" s="14"/>
      <c r="L21" s="13">
        <f t="shared" si="1"/>
      </c>
      <c r="M21" s="13">
        <f t="shared" si="2"/>
      </c>
      <c r="N21" s="13">
        <f t="shared" si="3"/>
      </c>
      <c r="O21" s="109">
        <f t="shared" si="4"/>
      </c>
      <c r="P21" s="3"/>
    </row>
    <row r="22" spans="1:16" s="2" customFormat="1" ht="42.75" customHeight="1">
      <c r="A22" s="218" t="s">
        <v>65</v>
      </c>
      <c r="B22" s="219"/>
      <c r="C22" s="3"/>
      <c r="D22" s="3"/>
      <c r="E22" s="3"/>
      <c r="F22" s="3"/>
      <c r="G22" s="34"/>
      <c r="H22" s="34"/>
      <c r="I22" s="37"/>
      <c r="J22" s="14"/>
      <c r="K22" s="14"/>
      <c r="L22" s="13">
        <f t="shared" si="1"/>
      </c>
      <c r="M22" s="13">
        <f t="shared" si="2"/>
      </c>
      <c r="N22" s="13">
        <f t="shared" si="3"/>
      </c>
      <c r="O22" s="109">
        <f t="shared" si="4"/>
      </c>
      <c r="P22" s="3"/>
    </row>
    <row r="23" spans="1:16" s="2" customFormat="1" ht="42.75" customHeight="1">
      <c r="A23" s="218" t="s">
        <v>65</v>
      </c>
      <c r="B23" s="219"/>
      <c r="C23" s="3"/>
      <c r="D23" s="3"/>
      <c r="E23" s="3"/>
      <c r="F23" s="3"/>
      <c r="G23" s="34"/>
      <c r="H23" s="34"/>
      <c r="I23" s="37"/>
      <c r="J23" s="14"/>
      <c r="K23" s="14"/>
      <c r="L23" s="13">
        <f t="shared" si="1"/>
      </c>
      <c r="M23" s="13">
        <f t="shared" si="2"/>
      </c>
      <c r="N23" s="13">
        <f t="shared" si="3"/>
      </c>
      <c r="O23" s="109">
        <f t="shared" si="4"/>
      </c>
      <c r="P23" s="3"/>
    </row>
    <row r="24" spans="1:16" s="2" customFormat="1" ht="54.75" customHeight="1">
      <c r="A24" s="216" t="s">
        <v>41</v>
      </c>
      <c r="B24" s="217"/>
      <c r="C24" s="15">
        <f aca="true" t="shared" si="5" ref="C24:H24">SUM(C5:C23)</f>
        <v>2</v>
      </c>
      <c r="D24" s="15">
        <f t="shared" si="5"/>
        <v>2</v>
      </c>
      <c r="E24" s="15">
        <f t="shared" si="5"/>
        <v>0</v>
      </c>
      <c r="F24" s="15">
        <f t="shared" si="5"/>
        <v>0</v>
      </c>
      <c r="G24" s="40">
        <f t="shared" si="5"/>
        <v>0</v>
      </c>
      <c r="H24" s="40">
        <f t="shared" si="5"/>
        <v>0</v>
      </c>
      <c r="I24" s="39"/>
      <c r="J24" s="20"/>
      <c r="K24" s="20"/>
      <c r="L24" s="20"/>
      <c r="M24" s="15">
        <f>SUM(M5:M23)</f>
        <v>2</v>
      </c>
      <c r="N24" s="15">
        <f>SUM(N5:N23)</f>
        <v>2</v>
      </c>
      <c r="O24" s="20"/>
      <c r="P24" s="20"/>
    </row>
  </sheetData>
  <sheetProtection/>
  <mergeCells count="8">
    <mergeCell ref="A3:C3"/>
    <mergeCell ref="A24:B24"/>
    <mergeCell ref="A1:P1"/>
    <mergeCell ref="A23:B23"/>
    <mergeCell ref="C4:P4"/>
    <mergeCell ref="A2:P2"/>
    <mergeCell ref="A21:B21"/>
    <mergeCell ref="A22:B22"/>
  </mergeCells>
  <printOptions/>
  <pageMargins left="0.82" right="0.5" top="0.5" bottom="0.5" header="0.5" footer="0.25"/>
  <pageSetup fitToHeight="0" horizontalDpi="300" verticalDpi="300" orientation="landscape" scale="55" r:id="rId2"/>
  <headerFooter alignWithMargins="0">
    <oddFooter>&amp;L&amp;F    &amp;D&amp;R&amp;P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6"/>
  <dimension ref="A1:P24"/>
  <sheetViews>
    <sheetView view="pageBreakPreview" zoomScale="75" zoomScaleNormal="75" zoomScaleSheetLayoutView="75" zoomScalePageLayoutView="0" workbookViewId="0" topLeftCell="A1">
      <selection activeCell="K10" sqref="K10"/>
    </sheetView>
  </sheetViews>
  <sheetFormatPr defaultColWidth="9.140625" defaultRowHeight="12.75"/>
  <cols>
    <col min="1" max="1" width="12.7109375" style="1" customWidth="1"/>
    <col min="2" max="2" width="34.8515625" style="1" customWidth="1"/>
    <col min="3" max="3" width="16.7109375" style="1" customWidth="1"/>
    <col min="4" max="6" width="5.28125" style="1" customWidth="1"/>
    <col min="7" max="8" width="8.00390625" style="1" customWidth="1"/>
    <col min="9" max="9" width="8.140625" style="1" customWidth="1"/>
    <col min="10" max="11" width="12.7109375" style="1" customWidth="1"/>
    <col min="12" max="12" width="12.7109375" style="1" hidden="1" customWidth="1"/>
    <col min="13" max="13" width="6.00390625" style="1" customWidth="1"/>
    <col min="14" max="14" width="12.7109375" style="1" customWidth="1"/>
    <col min="15" max="15" width="18.28125" style="1" customWidth="1"/>
    <col min="16" max="16" width="20.00390625" style="1" customWidth="1"/>
  </cols>
  <sheetData>
    <row r="1" spans="1:16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 customHeight="1" thickBot="1">
      <c r="A3" s="213" t="s">
        <v>131</v>
      </c>
      <c r="B3" s="214"/>
      <c r="C3" s="215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5"/>
    </row>
    <row r="4" spans="1:16" ht="25.5" customHeight="1" thickBot="1" thickTop="1">
      <c r="A4" s="4"/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14.75" customHeight="1" thickTop="1">
      <c r="A5" s="7" t="s">
        <v>0</v>
      </c>
      <c r="B5" s="7" t="s">
        <v>2</v>
      </c>
      <c r="C5" s="18" t="s">
        <v>119</v>
      </c>
      <c r="D5" s="18" t="s">
        <v>61</v>
      </c>
      <c r="E5" s="18" t="s">
        <v>62</v>
      </c>
      <c r="F5" s="18" t="s">
        <v>63</v>
      </c>
      <c r="G5" s="19" t="s">
        <v>53</v>
      </c>
      <c r="H5" s="19" t="s">
        <v>54</v>
      </c>
      <c r="I5" s="36" t="s">
        <v>64</v>
      </c>
      <c r="J5" s="18" t="s">
        <v>3</v>
      </c>
      <c r="K5" s="18" t="s">
        <v>1</v>
      </c>
      <c r="L5" s="18" t="s">
        <v>23</v>
      </c>
      <c r="M5" s="26" t="s">
        <v>55</v>
      </c>
      <c r="N5" s="18" t="s">
        <v>21</v>
      </c>
      <c r="O5" s="18" t="s">
        <v>125</v>
      </c>
      <c r="P5" s="18" t="s">
        <v>126</v>
      </c>
    </row>
    <row r="6" spans="1:16" s="2" customFormat="1" ht="48.75" customHeight="1">
      <c r="A6" s="3" t="s">
        <v>4</v>
      </c>
      <c r="B6" s="11" t="s">
        <v>120</v>
      </c>
      <c r="C6" s="3"/>
      <c r="D6" s="3"/>
      <c r="E6" s="3"/>
      <c r="F6" s="3"/>
      <c r="G6" s="34"/>
      <c r="H6" s="34"/>
      <c r="I6" s="37"/>
      <c r="J6" s="14"/>
      <c r="K6" s="14"/>
      <c r="L6" s="13">
        <f aca="true" t="shared" si="0" ref="L6:L11">IF((K6=0),"",(K6-J6))</f>
      </c>
      <c r="M6" s="13">
        <f>IF((K6=0),"",(1))</f>
      </c>
      <c r="N6" s="13">
        <f>IF((L6&lt;0),1,"")</f>
      </c>
      <c r="O6" s="109">
        <f>IF((K6=0),"",(K6-J6))</f>
      </c>
      <c r="P6" s="13"/>
    </row>
    <row r="7" spans="1:16" s="2" customFormat="1" ht="7.5" customHeight="1">
      <c r="A7" s="3"/>
      <c r="B7" s="11"/>
      <c r="C7" s="13"/>
      <c r="D7" s="13"/>
      <c r="E7" s="13"/>
      <c r="F7" s="13"/>
      <c r="G7" s="34"/>
      <c r="H7" s="34"/>
      <c r="I7" s="37"/>
      <c r="J7" s="14"/>
      <c r="K7" s="14"/>
      <c r="L7" s="13">
        <f t="shared" si="0"/>
      </c>
      <c r="M7" s="13"/>
      <c r="N7" s="13"/>
      <c r="O7" s="13"/>
      <c r="P7" s="13"/>
    </row>
    <row r="8" spans="1:16" s="2" customFormat="1" ht="36.75" customHeight="1">
      <c r="A8" s="3" t="s">
        <v>8</v>
      </c>
      <c r="B8" s="10" t="s">
        <v>121</v>
      </c>
      <c r="C8" s="110"/>
      <c r="D8" s="110"/>
      <c r="E8" s="3"/>
      <c r="F8" s="3"/>
      <c r="G8" s="34"/>
      <c r="H8" s="34"/>
      <c r="I8" s="37"/>
      <c r="J8" s="14"/>
      <c r="K8" s="14"/>
      <c r="L8" s="13">
        <f t="shared" si="0"/>
      </c>
      <c r="M8" s="13">
        <f>IF((K8=0),"",(1))</f>
      </c>
      <c r="N8" s="13">
        <f>IF((L8&lt;0),1,"")</f>
      </c>
      <c r="O8" s="109">
        <f>IF((K8=0),"",(K8-J8))</f>
      </c>
      <c r="P8" s="3"/>
    </row>
    <row r="9" spans="1:16" s="2" customFormat="1" ht="36" customHeight="1">
      <c r="A9" s="3" t="s">
        <v>10</v>
      </c>
      <c r="B9" s="10" t="s">
        <v>124</v>
      </c>
      <c r="C9" s="3">
        <v>1</v>
      </c>
      <c r="D9" s="3">
        <v>1</v>
      </c>
      <c r="E9" s="3"/>
      <c r="F9" s="3"/>
      <c r="G9" s="34"/>
      <c r="H9" s="37"/>
      <c r="I9" s="37"/>
      <c r="J9" s="14">
        <v>40495</v>
      </c>
      <c r="K9" s="14">
        <v>40340</v>
      </c>
      <c r="L9" s="13">
        <f t="shared" si="0"/>
        <v>-155</v>
      </c>
      <c r="M9" s="13">
        <f>IF((K9=0),"",(1))</f>
        <v>1</v>
      </c>
      <c r="N9" s="13">
        <f>IF((L9&lt;0),1,"")</f>
        <v>1</v>
      </c>
      <c r="O9" s="109">
        <f>IF((K9=0),"",(K9-J9))</f>
        <v>-155</v>
      </c>
      <c r="P9" s="3"/>
    </row>
    <row r="10" spans="1:16" s="2" customFormat="1" ht="36" customHeight="1">
      <c r="A10" s="3" t="s">
        <v>12</v>
      </c>
      <c r="B10" s="12" t="s">
        <v>33</v>
      </c>
      <c r="C10" s="3"/>
      <c r="D10" s="3"/>
      <c r="E10" s="3"/>
      <c r="F10" s="3"/>
      <c r="G10" s="34"/>
      <c r="H10" s="34"/>
      <c r="I10" s="37"/>
      <c r="J10" s="14"/>
      <c r="K10" s="14"/>
      <c r="L10" s="13">
        <f t="shared" si="0"/>
      </c>
      <c r="M10" s="13">
        <f>IF((K10=0),"",(1))</f>
      </c>
      <c r="N10" s="13">
        <f>IF((L10&lt;0),1,"")</f>
      </c>
      <c r="O10" s="109">
        <f>IF((K10=0),"",(K10-J10))</f>
      </c>
      <c r="P10" s="6"/>
    </row>
    <row r="11" spans="1:16" s="2" customFormat="1" ht="40.5" customHeight="1">
      <c r="A11" s="3" t="s">
        <v>13</v>
      </c>
      <c r="B11" s="10" t="s">
        <v>34</v>
      </c>
      <c r="C11" s="6"/>
      <c r="D11" s="6"/>
      <c r="E11" s="6"/>
      <c r="F11" s="6"/>
      <c r="G11" s="34"/>
      <c r="H11" s="37"/>
      <c r="I11" s="37"/>
      <c r="J11" s="14"/>
      <c r="K11" s="14"/>
      <c r="L11" s="13">
        <f t="shared" si="0"/>
      </c>
      <c r="M11" s="13">
        <f>IF((K11=0),"",(1))</f>
      </c>
      <c r="N11" s="13">
        <f>IF((L11&lt;0),1,"")</f>
      </c>
      <c r="O11" s="109">
        <f>IF((K11=0),"",(K11-J11))</f>
      </c>
      <c r="P11" s="3"/>
    </row>
    <row r="12" spans="1:16" s="2" customFormat="1" ht="6" customHeight="1">
      <c r="A12" s="3"/>
      <c r="B12" s="10"/>
      <c r="C12" s="3"/>
      <c r="D12" s="3"/>
      <c r="E12" s="3"/>
      <c r="F12" s="3"/>
      <c r="G12" s="34"/>
      <c r="H12" s="34"/>
      <c r="I12" s="37"/>
      <c r="J12" s="14"/>
      <c r="K12" s="14"/>
      <c r="L12" s="13"/>
      <c r="M12" s="13"/>
      <c r="N12" s="13"/>
      <c r="O12" s="3"/>
      <c r="P12" s="3"/>
    </row>
    <row r="13" spans="1:16" s="2" customFormat="1" ht="34.5" customHeight="1">
      <c r="A13" s="3" t="s">
        <v>14</v>
      </c>
      <c r="B13" s="12" t="s">
        <v>35</v>
      </c>
      <c r="C13" s="3"/>
      <c r="D13" s="3"/>
      <c r="E13" s="3"/>
      <c r="F13" s="3"/>
      <c r="G13" s="34"/>
      <c r="H13" s="34"/>
      <c r="I13" s="37"/>
      <c r="J13" s="14"/>
      <c r="K13" s="14"/>
      <c r="L13" s="13">
        <f>IF((K13=0),"",(K13-J13))</f>
      </c>
      <c r="M13" s="13">
        <f>IF((K13=0),"",(1))</f>
      </c>
      <c r="N13" s="13">
        <f>IF((L13&lt;0),1,"")</f>
      </c>
      <c r="O13" s="109">
        <f>IF((K13=0),"",(K13-J13))</f>
      </c>
      <c r="P13" s="6"/>
    </row>
    <row r="14" spans="1:16" s="2" customFormat="1" ht="36" customHeight="1">
      <c r="A14" s="3" t="s">
        <v>15</v>
      </c>
      <c r="B14" s="10" t="s">
        <v>36</v>
      </c>
      <c r="C14" s="3"/>
      <c r="D14" s="3"/>
      <c r="E14" s="3"/>
      <c r="F14" s="3"/>
      <c r="G14" s="34"/>
      <c r="H14" s="34"/>
      <c r="I14" s="37"/>
      <c r="J14" s="14"/>
      <c r="K14" s="14"/>
      <c r="L14" s="13">
        <f>IF((K14=0),"",(K14-J14))</f>
      </c>
      <c r="M14" s="13">
        <f>IF((K14=0),"",(1))</f>
      </c>
      <c r="N14" s="13">
        <f>IF((L14&lt;0),1,"")</f>
      </c>
      <c r="O14" s="109">
        <f>IF((K14=0),"",(K14-J14))</f>
      </c>
      <c r="P14" s="3"/>
    </row>
    <row r="15" spans="1:16" s="2" customFormat="1" ht="31.5" customHeight="1">
      <c r="A15" s="3" t="s">
        <v>16</v>
      </c>
      <c r="B15" s="12" t="s">
        <v>37</v>
      </c>
      <c r="C15" s="6"/>
      <c r="D15" s="6"/>
      <c r="E15" s="6"/>
      <c r="F15" s="6"/>
      <c r="G15" s="34"/>
      <c r="H15" s="16"/>
      <c r="I15" s="37"/>
      <c r="J15" s="14"/>
      <c r="K15" s="14"/>
      <c r="L15" s="13">
        <f>IF((K15=0),"",(K15-J15))</f>
      </c>
      <c r="M15" s="13">
        <f>IF((K15=0),"",(1))</f>
      </c>
      <c r="N15" s="13">
        <f>IF((L15&lt;0),1,"")</f>
      </c>
      <c r="O15" s="109">
        <f>IF((K15=0),"",(K15-J15))</f>
      </c>
      <c r="P15" s="6"/>
    </row>
    <row r="16" spans="1:16" s="2" customFormat="1" ht="6" customHeight="1">
      <c r="A16" s="3"/>
      <c r="B16" s="10"/>
      <c r="C16" s="3"/>
      <c r="D16" s="3"/>
      <c r="E16" s="3"/>
      <c r="F16" s="3"/>
      <c r="G16" s="34"/>
      <c r="H16" s="34"/>
      <c r="I16" s="37"/>
      <c r="J16" s="14"/>
      <c r="K16" s="14"/>
      <c r="L16" s="13"/>
      <c r="M16" s="13"/>
      <c r="N16" s="13"/>
      <c r="O16" s="3"/>
      <c r="P16" s="3"/>
    </row>
    <row r="17" spans="1:16" s="2" customFormat="1" ht="49.5" customHeight="1">
      <c r="A17" s="3" t="s">
        <v>9</v>
      </c>
      <c r="B17" s="10" t="s">
        <v>29</v>
      </c>
      <c r="C17" s="3"/>
      <c r="D17" s="3"/>
      <c r="E17" s="3"/>
      <c r="F17" s="3"/>
      <c r="G17" s="34"/>
      <c r="H17" s="34"/>
      <c r="I17" s="37"/>
      <c r="J17" s="14"/>
      <c r="K17" s="14"/>
      <c r="L17" s="13">
        <f aca="true" t="shared" si="1" ref="L17:L23">IF((K17=0),"",(K17-J17))</f>
      </c>
      <c r="M17" s="13">
        <f aca="true" t="shared" si="2" ref="M17:M23">IF((K17=0),"",(1))</f>
      </c>
      <c r="N17" s="13">
        <f aca="true" t="shared" si="3" ref="N17:N23">IF((L17&lt;0),1,"")</f>
      </c>
      <c r="O17" s="109">
        <f aca="true" t="shared" si="4" ref="O17:O23">IF((K17=0),"",(K17-J17))</f>
      </c>
      <c r="P17" s="3"/>
    </row>
    <row r="18" spans="1:16" s="2" customFormat="1" ht="37.5" customHeight="1">
      <c r="A18" s="3" t="s">
        <v>17</v>
      </c>
      <c r="B18" s="72" t="s">
        <v>86</v>
      </c>
      <c r="C18" s="6"/>
      <c r="D18" s="6"/>
      <c r="E18" s="6"/>
      <c r="F18" s="6"/>
      <c r="G18" s="35"/>
      <c r="H18" s="35"/>
      <c r="I18" s="38"/>
      <c r="J18" s="14"/>
      <c r="K18" s="14"/>
      <c r="L18" s="13">
        <f t="shared" si="1"/>
      </c>
      <c r="M18" s="13">
        <f t="shared" si="2"/>
      </c>
      <c r="N18" s="13">
        <f t="shared" si="3"/>
      </c>
      <c r="O18" s="109">
        <f t="shared" si="4"/>
      </c>
      <c r="P18" s="6"/>
    </row>
    <row r="19" spans="1:16" s="2" customFormat="1" ht="37.5" customHeight="1">
      <c r="A19" s="3" t="s">
        <v>122</v>
      </c>
      <c r="B19" s="10" t="s">
        <v>123</v>
      </c>
      <c r="C19" s="6"/>
      <c r="D19" s="6"/>
      <c r="E19" s="6"/>
      <c r="F19" s="6"/>
      <c r="G19" s="35"/>
      <c r="H19" s="35"/>
      <c r="I19" s="38"/>
      <c r="J19" s="14"/>
      <c r="K19" s="14"/>
      <c r="L19" s="13">
        <f t="shared" si="1"/>
      </c>
      <c r="M19" s="13">
        <f t="shared" si="2"/>
      </c>
      <c r="N19" s="13">
        <f t="shared" si="3"/>
      </c>
      <c r="O19" s="109">
        <f t="shared" si="4"/>
      </c>
      <c r="P19" s="6"/>
    </row>
    <row r="20" spans="1:16" s="2" customFormat="1" ht="42.75" customHeight="1">
      <c r="A20" s="3" t="s">
        <v>18</v>
      </c>
      <c r="B20" s="10" t="s">
        <v>39</v>
      </c>
      <c r="C20" s="3"/>
      <c r="D20" s="3"/>
      <c r="E20" s="3"/>
      <c r="F20" s="3"/>
      <c r="G20" s="34"/>
      <c r="H20" s="34"/>
      <c r="I20" s="37"/>
      <c r="J20" s="14"/>
      <c r="K20" s="14"/>
      <c r="L20" s="13">
        <f t="shared" si="1"/>
      </c>
      <c r="M20" s="13">
        <f t="shared" si="2"/>
      </c>
      <c r="N20" s="13">
        <f t="shared" si="3"/>
      </c>
      <c r="O20" s="109">
        <f t="shared" si="4"/>
      </c>
      <c r="P20" s="3"/>
    </row>
    <row r="21" spans="1:16" s="2" customFormat="1" ht="42.75" customHeight="1">
      <c r="A21" s="218" t="s">
        <v>65</v>
      </c>
      <c r="B21" s="219"/>
      <c r="C21" s="3"/>
      <c r="D21" s="3"/>
      <c r="E21" s="3"/>
      <c r="F21" s="3"/>
      <c r="G21" s="34"/>
      <c r="H21" s="34"/>
      <c r="I21" s="37"/>
      <c r="J21" s="14"/>
      <c r="K21" s="14"/>
      <c r="L21" s="13">
        <f t="shared" si="1"/>
      </c>
      <c r="M21" s="13">
        <f t="shared" si="2"/>
      </c>
      <c r="N21" s="13">
        <f t="shared" si="3"/>
      </c>
      <c r="O21" s="109">
        <f t="shared" si="4"/>
      </c>
      <c r="P21" s="3"/>
    </row>
    <row r="22" spans="1:16" s="2" customFormat="1" ht="42.75" customHeight="1">
      <c r="A22" s="218" t="s">
        <v>65</v>
      </c>
      <c r="B22" s="219"/>
      <c r="C22" s="3"/>
      <c r="D22" s="3"/>
      <c r="E22" s="3"/>
      <c r="F22" s="3"/>
      <c r="G22" s="34"/>
      <c r="H22" s="34"/>
      <c r="I22" s="37"/>
      <c r="J22" s="14"/>
      <c r="K22" s="14"/>
      <c r="L22" s="13">
        <f t="shared" si="1"/>
      </c>
      <c r="M22" s="13">
        <f t="shared" si="2"/>
      </c>
      <c r="N22" s="13">
        <f t="shared" si="3"/>
      </c>
      <c r="O22" s="109">
        <f t="shared" si="4"/>
      </c>
      <c r="P22" s="3"/>
    </row>
    <row r="23" spans="1:16" s="2" customFormat="1" ht="42.75" customHeight="1">
      <c r="A23" s="218" t="s">
        <v>65</v>
      </c>
      <c r="B23" s="219"/>
      <c r="C23" s="3"/>
      <c r="D23" s="3"/>
      <c r="E23" s="3"/>
      <c r="F23" s="3"/>
      <c r="G23" s="34"/>
      <c r="H23" s="34"/>
      <c r="I23" s="37"/>
      <c r="J23" s="14"/>
      <c r="K23" s="14"/>
      <c r="L23" s="13">
        <f t="shared" si="1"/>
      </c>
      <c r="M23" s="13">
        <f t="shared" si="2"/>
      </c>
      <c r="N23" s="13">
        <f t="shared" si="3"/>
      </c>
      <c r="O23" s="109">
        <f t="shared" si="4"/>
      </c>
      <c r="P23" s="3"/>
    </row>
    <row r="24" spans="1:16" s="2" customFormat="1" ht="54.75" customHeight="1">
      <c r="A24" s="216" t="s">
        <v>41</v>
      </c>
      <c r="B24" s="217"/>
      <c r="C24" s="15">
        <f aca="true" t="shared" si="5" ref="C24:H24">SUM(C5:C23)</f>
        <v>1</v>
      </c>
      <c r="D24" s="15">
        <f t="shared" si="5"/>
        <v>1</v>
      </c>
      <c r="E24" s="15">
        <f t="shared" si="5"/>
        <v>0</v>
      </c>
      <c r="F24" s="15">
        <f t="shared" si="5"/>
        <v>0</v>
      </c>
      <c r="G24" s="40">
        <f t="shared" si="5"/>
        <v>0</v>
      </c>
      <c r="H24" s="40">
        <f t="shared" si="5"/>
        <v>0</v>
      </c>
      <c r="I24" s="39"/>
      <c r="J24" s="20"/>
      <c r="K24" s="20"/>
      <c r="L24" s="20"/>
      <c r="M24" s="15">
        <f>SUM(M5:M23)</f>
        <v>1</v>
      </c>
      <c r="N24" s="15">
        <f>SUM(N5:N23)</f>
        <v>1</v>
      </c>
      <c r="O24" s="20"/>
      <c r="P24" s="20"/>
    </row>
  </sheetData>
  <sheetProtection/>
  <mergeCells count="8">
    <mergeCell ref="A3:C3"/>
    <mergeCell ref="A24:B24"/>
    <mergeCell ref="A1:P1"/>
    <mergeCell ref="A23:B23"/>
    <mergeCell ref="C4:P4"/>
    <mergeCell ref="A2:P2"/>
    <mergeCell ref="A21:B21"/>
    <mergeCell ref="A22:B22"/>
  </mergeCells>
  <printOptions/>
  <pageMargins left="0.82" right="0.5" top="0.5" bottom="0.5" header="0.5" footer="0.25"/>
  <pageSetup fitToHeight="0" horizontalDpi="300" verticalDpi="300" orientation="landscape" scale="55" r:id="rId2"/>
  <headerFooter alignWithMargins="0">
    <oddFooter>&amp;L&amp;F    &amp;D&amp;R&amp;P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/>
  <dimension ref="A1:EG27"/>
  <sheetViews>
    <sheetView view="pageBreakPreview" zoomScale="75" zoomScaleNormal="75" zoomScaleSheetLayoutView="75" zoomScalePageLayoutView="0" workbookViewId="0" topLeftCell="A1">
      <pane xSplit="7" ySplit="3" topLeftCell="AF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F9" sqref="AF9"/>
    </sheetView>
  </sheetViews>
  <sheetFormatPr defaultColWidth="9.140625" defaultRowHeight="12.75"/>
  <cols>
    <col min="1" max="1" width="8.00390625" style="1" customWidth="1"/>
    <col min="2" max="2" width="29.8515625" style="1" customWidth="1"/>
    <col min="3" max="3" width="15.28125" style="1" hidden="1" customWidth="1"/>
    <col min="4" max="7" width="11.140625" style="1" hidden="1" customWidth="1"/>
    <col min="8" max="8" width="11.7109375" style="1" customWidth="1"/>
    <col min="9" max="12" width="3.7109375" style="1" customWidth="1"/>
    <col min="13" max="13" width="3.57421875" style="1" customWidth="1"/>
    <col min="14" max="15" width="3.7109375" style="1" customWidth="1"/>
    <col min="16" max="16" width="11.7109375" style="1" customWidth="1"/>
    <col min="17" max="23" width="3.7109375" style="1" customWidth="1"/>
    <col min="24" max="24" width="11.7109375" style="1" customWidth="1"/>
    <col min="25" max="31" width="3.7109375" style="1" customWidth="1"/>
    <col min="32" max="32" width="11.7109375" style="1" customWidth="1"/>
    <col min="33" max="39" width="3.7109375" style="1" customWidth="1"/>
    <col min="40" max="40" width="11.7109375" style="1" customWidth="1"/>
    <col min="41" max="47" width="3.7109375" style="1" customWidth="1"/>
    <col min="48" max="48" width="11.7109375" style="1" customWidth="1"/>
    <col min="49" max="55" width="3.7109375" style="1" customWidth="1"/>
    <col min="56" max="56" width="11.7109375" style="1" customWidth="1"/>
    <col min="57" max="63" width="3.7109375" style="1" customWidth="1"/>
    <col min="64" max="64" width="11.7109375" style="1" customWidth="1"/>
    <col min="65" max="71" width="3.7109375" style="1" customWidth="1"/>
    <col min="72" max="72" width="11.7109375" style="1" customWidth="1"/>
    <col min="73" max="79" width="3.7109375" style="1" customWidth="1"/>
    <col min="80" max="80" width="11.7109375" style="1" customWidth="1"/>
    <col min="81" max="87" width="3.7109375" style="1" customWidth="1"/>
    <col min="88" max="88" width="11.7109375" style="1" customWidth="1"/>
    <col min="89" max="95" width="3.7109375" style="1" customWidth="1"/>
    <col min="96" max="96" width="11.7109375" style="1" customWidth="1"/>
    <col min="97" max="103" width="3.7109375" style="1" customWidth="1"/>
    <col min="104" max="104" width="11.7109375" style="1" customWidth="1"/>
    <col min="105" max="111" width="3.7109375" style="1" customWidth="1"/>
    <col min="112" max="112" width="11.7109375" style="1" customWidth="1"/>
    <col min="113" max="119" width="3.7109375" style="1" customWidth="1"/>
    <col min="120" max="120" width="11.7109375" style="1" customWidth="1"/>
    <col min="121" max="127" width="3.7109375" style="1" customWidth="1"/>
    <col min="128" max="128" width="9.140625" style="1" customWidth="1"/>
    <col min="129" max="129" width="5.28125" style="1" customWidth="1"/>
    <col min="130" max="130" width="7.00390625" style="1" customWidth="1"/>
    <col min="131" max="135" width="3.7109375" style="1" customWidth="1"/>
    <col min="136" max="136" width="13.28125" style="1" customWidth="1"/>
    <col min="137" max="137" width="12.8515625" style="1" customWidth="1"/>
  </cols>
  <sheetData>
    <row r="1" spans="1:137" ht="30" customHeight="1" thickBo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</row>
    <row r="2" spans="1:137" ht="59.25" customHeight="1" thickBot="1" thickTop="1">
      <c r="A2" s="29"/>
      <c r="B2" s="30"/>
      <c r="C2" s="205"/>
      <c r="D2" s="203"/>
      <c r="E2" s="203"/>
      <c r="F2" s="203"/>
      <c r="G2" s="186"/>
      <c r="H2" s="188" t="s">
        <v>67</v>
      </c>
      <c r="I2" s="189"/>
      <c r="J2" s="189"/>
      <c r="K2" s="189"/>
      <c r="L2" s="189"/>
      <c r="M2" s="189"/>
      <c r="N2" s="189"/>
      <c r="O2" s="190"/>
      <c r="P2" s="188" t="s">
        <v>75</v>
      </c>
      <c r="Q2" s="189"/>
      <c r="R2" s="189"/>
      <c r="S2" s="189"/>
      <c r="T2" s="189"/>
      <c r="U2" s="189"/>
      <c r="V2" s="189"/>
      <c r="W2" s="190"/>
      <c r="X2" s="188" t="s">
        <v>76</v>
      </c>
      <c r="Y2" s="189"/>
      <c r="Z2" s="207"/>
      <c r="AA2" s="207"/>
      <c r="AB2" s="207"/>
      <c r="AC2" s="207"/>
      <c r="AD2" s="207"/>
      <c r="AE2" s="208"/>
      <c r="AF2" s="188" t="s">
        <v>44</v>
      </c>
      <c r="AG2" s="189"/>
      <c r="AH2" s="209"/>
      <c r="AI2" s="209"/>
      <c r="AJ2" s="209"/>
      <c r="AK2" s="209"/>
      <c r="AL2" s="209"/>
      <c r="AM2" s="210"/>
      <c r="AN2" s="188" t="s">
        <v>45</v>
      </c>
      <c r="AO2" s="189"/>
      <c r="AP2" s="189"/>
      <c r="AQ2" s="189"/>
      <c r="AR2" s="189"/>
      <c r="AS2" s="189"/>
      <c r="AT2" s="189"/>
      <c r="AU2" s="190"/>
      <c r="AV2" s="188" t="s">
        <v>46</v>
      </c>
      <c r="AW2" s="189"/>
      <c r="AX2" s="189"/>
      <c r="AY2" s="189"/>
      <c r="AZ2" s="189"/>
      <c r="BA2" s="189"/>
      <c r="BB2" s="189"/>
      <c r="BC2" s="211"/>
      <c r="BD2" s="188" t="s">
        <v>47</v>
      </c>
      <c r="BE2" s="189"/>
      <c r="BF2" s="189"/>
      <c r="BG2" s="189"/>
      <c r="BH2" s="189"/>
      <c r="BI2" s="189"/>
      <c r="BJ2" s="189"/>
      <c r="BK2" s="211"/>
      <c r="BL2" s="188" t="s">
        <v>77</v>
      </c>
      <c r="BM2" s="189"/>
      <c r="BN2" s="189"/>
      <c r="BO2" s="189"/>
      <c r="BP2" s="189"/>
      <c r="BQ2" s="189"/>
      <c r="BR2" s="189"/>
      <c r="BS2" s="190"/>
      <c r="BT2" s="191" t="s">
        <v>78</v>
      </c>
      <c r="BU2" s="192"/>
      <c r="BV2" s="192"/>
      <c r="BW2" s="192"/>
      <c r="BX2" s="192"/>
      <c r="BY2" s="192"/>
      <c r="BZ2" s="192"/>
      <c r="CA2" s="193"/>
      <c r="CB2" s="196" t="s">
        <v>103</v>
      </c>
      <c r="CC2" s="196"/>
      <c r="CD2" s="196"/>
      <c r="CE2" s="196"/>
      <c r="CF2" s="196"/>
      <c r="CG2" s="196"/>
      <c r="CH2" s="196"/>
      <c r="CI2" s="196"/>
      <c r="CJ2" s="191" t="s">
        <v>49</v>
      </c>
      <c r="CK2" s="192"/>
      <c r="CL2" s="192"/>
      <c r="CM2" s="192"/>
      <c r="CN2" s="192"/>
      <c r="CO2" s="192"/>
      <c r="CP2" s="192"/>
      <c r="CQ2" s="193"/>
      <c r="CR2" s="196" t="s">
        <v>50</v>
      </c>
      <c r="CS2" s="196"/>
      <c r="CT2" s="196"/>
      <c r="CU2" s="196"/>
      <c r="CV2" s="196"/>
      <c r="CW2" s="196"/>
      <c r="CX2" s="196"/>
      <c r="CY2" s="196"/>
      <c r="CZ2" s="191" t="s">
        <v>51</v>
      </c>
      <c r="DA2" s="192"/>
      <c r="DB2" s="192"/>
      <c r="DC2" s="192"/>
      <c r="DD2" s="192"/>
      <c r="DE2" s="192"/>
      <c r="DF2" s="192"/>
      <c r="DG2" s="193"/>
      <c r="DH2" s="191" t="s">
        <v>52</v>
      </c>
      <c r="DI2" s="212"/>
      <c r="DJ2" s="192"/>
      <c r="DK2" s="192"/>
      <c r="DL2" s="192"/>
      <c r="DM2" s="192"/>
      <c r="DN2" s="192"/>
      <c r="DO2" s="193"/>
      <c r="DP2" s="197" t="s">
        <v>79</v>
      </c>
      <c r="DQ2" s="196"/>
      <c r="DR2" s="196"/>
      <c r="DS2" s="196"/>
      <c r="DT2" s="196"/>
      <c r="DU2" s="196"/>
      <c r="DV2" s="196"/>
      <c r="DW2" s="198"/>
      <c r="DX2" s="194" t="s">
        <v>81</v>
      </c>
      <c r="DY2" s="195"/>
      <c r="DZ2" s="195"/>
      <c r="EA2" s="195"/>
      <c r="EB2" s="195"/>
      <c r="EC2" s="195"/>
      <c r="ED2" s="195"/>
      <c r="EE2" s="195"/>
      <c r="EF2" s="195"/>
      <c r="EG2" s="195"/>
    </row>
    <row r="3" spans="1:137" ht="100.5" customHeight="1" thickBot="1" thickTop="1">
      <c r="A3" s="8" t="s">
        <v>0</v>
      </c>
      <c r="B3" s="9" t="s">
        <v>2</v>
      </c>
      <c r="C3" s="206"/>
      <c r="D3" s="204"/>
      <c r="E3" s="204"/>
      <c r="F3" s="204"/>
      <c r="G3" s="187"/>
      <c r="H3" s="52" t="s">
        <v>85</v>
      </c>
      <c r="I3" s="53" t="s">
        <v>80</v>
      </c>
      <c r="J3" s="53" t="s">
        <v>69</v>
      </c>
      <c r="K3" s="55" t="s">
        <v>70</v>
      </c>
      <c r="L3" s="55" t="s">
        <v>71</v>
      </c>
      <c r="M3" s="55" t="s">
        <v>72</v>
      </c>
      <c r="N3" s="55" t="s">
        <v>73</v>
      </c>
      <c r="O3" s="56" t="s">
        <v>74</v>
      </c>
      <c r="P3" s="52" t="s">
        <v>85</v>
      </c>
      <c r="Q3" s="53" t="s">
        <v>80</v>
      </c>
      <c r="R3" s="53" t="s">
        <v>69</v>
      </c>
      <c r="S3" s="55" t="s">
        <v>70</v>
      </c>
      <c r="T3" s="55" t="s">
        <v>71</v>
      </c>
      <c r="U3" s="55" t="s">
        <v>72</v>
      </c>
      <c r="V3" s="55" t="s">
        <v>73</v>
      </c>
      <c r="W3" s="56" t="s">
        <v>74</v>
      </c>
      <c r="X3" s="52" t="s">
        <v>85</v>
      </c>
      <c r="Y3" s="53" t="s">
        <v>80</v>
      </c>
      <c r="Z3" s="53" t="s">
        <v>69</v>
      </c>
      <c r="AA3" s="55" t="s">
        <v>70</v>
      </c>
      <c r="AB3" s="55" t="s">
        <v>71</v>
      </c>
      <c r="AC3" s="55" t="s">
        <v>72</v>
      </c>
      <c r="AD3" s="55" t="s">
        <v>73</v>
      </c>
      <c r="AE3" s="56" t="s">
        <v>74</v>
      </c>
      <c r="AF3" s="52" t="s">
        <v>68</v>
      </c>
      <c r="AG3" s="53" t="s">
        <v>80</v>
      </c>
      <c r="AH3" s="53" t="s">
        <v>69</v>
      </c>
      <c r="AI3" s="55" t="s">
        <v>70</v>
      </c>
      <c r="AJ3" s="55" t="s">
        <v>71</v>
      </c>
      <c r="AK3" s="55" t="s">
        <v>72</v>
      </c>
      <c r="AL3" s="55" t="s">
        <v>73</v>
      </c>
      <c r="AM3" s="56" t="s">
        <v>74</v>
      </c>
      <c r="AN3" s="52" t="s">
        <v>85</v>
      </c>
      <c r="AO3" s="53" t="s">
        <v>80</v>
      </c>
      <c r="AP3" s="53" t="s">
        <v>69</v>
      </c>
      <c r="AQ3" s="55" t="s">
        <v>70</v>
      </c>
      <c r="AR3" s="55" t="s">
        <v>71</v>
      </c>
      <c r="AS3" s="55" t="s">
        <v>72</v>
      </c>
      <c r="AT3" s="55" t="s">
        <v>73</v>
      </c>
      <c r="AU3" s="55" t="s">
        <v>74</v>
      </c>
      <c r="AV3" s="52" t="s">
        <v>85</v>
      </c>
      <c r="AW3" s="53" t="s">
        <v>80</v>
      </c>
      <c r="AX3" s="53" t="s">
        <v>69</v>
      </c>
      <c r="AY3" s="55" t="s">
        <v>70</v>
      </c>
      <c r="AZ3" s="55" t="s">
        <v>71</v>
      </c>
      <c r="BA3" s="55" t="s">
        <v>72</v>
      </c>
      <c r="BB3" s="55" t="s">
        <v>73</v>
      </c>
      <c r="BC3" s="68" t="s">
        <v>74</v>
      </c>
      <c r="BD3" s="52" t="s">
        <v>85</v>
      </c>
      <c r="BE3" s="53" t="s">
        <v>80</v>
      </c>
      <c r="BF3" s="53" t="s">
        <v>69</v>
      </c>
      <c r="BG3" s="55" t="s">
        <v>70</v>
      </c>
      <c r="BH3" s="55" t="s">
        <v>71</v>
      </c>
      <c r="BI3" s="55" t="s">
        <v>72</v>
      </c>
      <c r="BJ3" s="55" t="s">
        <v>73</v>
      </c>
      <c r="BK3" s="68" t="s">
        <v>74</v>
      </c>
      <c r="BL3" s="52" t="s">
        <v>85</v>
      </c>
      <c r="BM3" s="53" t="s">
        <v>80</v>
      </c>
      <c r="BN3" s="53" t="s">
        <v>69</v>
      </c>
      <c r="BO3" s="55" t="s">
        <v>70</v>
      </c>
      <c r="BP3" s="55" t="s">
        <v>71</v>
      </c>
      <c r="BQ3" s="55" t="s">
        <v>72</v>
      </c>
      <c r="BR3" s="55" t="s">
        <v>73</v>
      </c>
      <c r="BS3" s="56" t="s">
        <v>74</v>
      </c>
      <c r="BT3" s="52" t="s">
        <v>85</v>
      </c>
      <c r="BU3" s="53" t="s">
        <v>80</v>
      </c>
      <c r="BV3" s="53" t="s">
        <v>69</v>
      </c>
      <c r="BW3" s="55" t="s">
        <v>70</v>
      </c>
      <c r="BX3" s="55" t="s">
        <v>71</v>
      </c>
      <c r="BY3" s="55" t="s">
        <v>72</v>
      </c>
      <c r="BZ3" s="55" t="s">
        <v>73</v>
      </c>
      <c r="CA3" s="56" t="s">
        <v>74</v>
      </c>
      <c r="CB3" s="52" t="s">
        <v>85</v>
      </c>
      <c r="CC3" s="50" t="s">
        <v>80</v>
      </c>
      <c r="CD3" s="50" t="s">
        <v>69</v>
      </c>
      <c r="CE3" s="26" t="s">
        <v>70</v>
      </c>
      <c r="CF3" s="26" t="s">
        <v>71</v>
      </c>
      <c r="CG3" s="26" t="s">
        <v>72</v>
      </c>
      <c r="CH3" s="26" t="s">
        <v>73</v>
      </c>
      <c r="CI3" s="51" t="s">
        <v>74</v>
      </c>
      <c r="CJ3" s="52" t="s">
        <v>85</v>
      </c>
      <c r="CK3" s="53" t="s">
        <v>80</v>
      </c>
      <c r="CL3" s="53" t="s">
        <v>69</v>
      </c>
      <c r="CM3" s="55" t="s">
        <v>70</v>
      </c>
      <c r="CN3" s="55" t="s">
        <v>71</v>
      </c>
      <c r="CO3" s="55" t="s">
        <v>72</v>
      </c>
      <c r="CP3" s="55" t="s">
        <v>73</v>
      </c>
      <c r="CQ3" s="55" t="s">
        <v>74</v>
      </c>
      <c r="CR3" s="52" t="s">
        <v>85</v>
      </c>
      <c r="CS3" s="50" t="s">
        <v>80</v>
      </c>
      <c r="CT3" s="50" t="s">
        <v>69</v>
      </c>
      <c r="CU3" s="26" t="s">
        <v>70</v>
      </c>
      <c r="CV3" s="26" t="s">
        <v>71</v>
      </c>
      <c r="CW3" s="26" t="s">
        <v>72</v>
      </c>
      <c r="CX3" s="26" t="s">
        <v>73</v>
      </c>
      <c r="CY3" s="51" t="s">
        <v>74</v>
      </c>
      <c r="CZ3" s="52" t="s">
        <v>85</v>
      </c>
      <c r="DA3" s="53" t="s">
        <v>80</v>
      </c>
      <c r="DB3" s="53" t="s">
        <v>69</v>
      </c>
      <c r="DC3" s="55" t="s">
        <v>70</v>
      </c>
      <c r="DD3" s="55" t="s">
        <v>71</v>
      </c>
      <c r="DE3" s="55" t="s">
        <v>72</v>
      </c>
      <c r="DF3" s="55" t="s">
        <v>73</v>
      </c>
      <c r="DG3" s="56" t="s">
        <v>74</v>
      </c>
      <c r="DH3" s="52" t="s">
        <v>85</v>
      </c>
      <c r="DI3" s="50" t="s">
        <v>80</v>
      </c>
      <c r="DJ3" s="53" t="s">
        <v>69</v>
      </c>
      <c r="DK3" s="55" t="s">
        <v>70</v>
      </c>
      <c r="DL3" s="55" t="s">
        <v>71</v>
      </c>
      <c r="DM3" s="55" t="s">
        <v>72</v>
      </c>
      <c r="DN3" s="55" t="s">
        <v>73</v>
      </c>
      <c r="DO3" s="56" t="s">
        <v>74</v>
      </c>
      <c r="DP3" s="52" t="s">
        <v>85</v>
      </c>
      <c r="DQ3" s="50" t="s">
        <v>80</v>
      </c>
      <c r="DR3" s="53" t="s">
        <v>69</v>
      </c>
      <c r="DS3" s="55" t="s">
        <v>70</v>
      </c>
      <c r="DT3" s="55" t="s">
        <v>71</v>
      </c>
      <c r="DU3" s="55" t="s">
        <v>72</v>
      </c>
      <c r="DV3" s="55" t="s">
        <v>73</v>
      </c>
      <c r="DW3" s="56" t="s">
        <v>74</v>
      </c>
      <c r="DX3" s="52" t="s">
        <v>85</v>
      </c>
      <c r="DY3" s="50" t="s">
        <v>80</v>
      </c>
      <c r="DZ3" s="53" t="s">
        <v>69</v>
      </c>
      <c r="EA3" s="55" t="s">
        <v>70</v>
      </c>
      <c r="EB3" s="55" t="s">
        <v>71</v>
      </c>
      <c r="EC3" s="55" t="s">
        <v>72</v>
      </c>
      <c r="ED3" s="55" t="s">
        <v>73</v>
      </c>
      <c r="EE3" s="56" t="s">
        <v>74</v>
      </c>
      <c r="EF3" s="54" t="s">
        <v>114</v>
      </c>
      <c r="EG3" s="54" t="s">
        <v>102</v>
      </c>
    </row>
    <row r="4" spans="1:137" s="2" customFormat="1" ht="43.5" customHeight="1" thickBot="1" thickTop="1">
      <c r="A4" s="32" t="s">
        <v>20</v>
      </c>
      <c r="B4" s="27" t="s">
        <v>24</v>
      </c>
      <c r="C4" s="28" t="e">
        <f>SUM(#REF!/#REF!)</f>
        <v>#REF!</v>
      </c>
      <c r="D4" s="3" t="e">
        <f>SUM('Bay Area'!#REF!+#REF!+#REF!+#REF!+#REF!+#REF!+#REF!+#REF!+#REF!+#REF!+#REF!+#REF!+#REF!+#REF!+#REF!+#REF!)</f>
        <v>#REF!</v>
      </c>
      <c r="E4" s="3" t="e">
        <f>SUM('Bay Area'!#REF!+#REF!+#REF!+#REF!+#REF!+#REF!+#REF!+#REF!+#REF!+#REF!+#REF!+#REF!+#REF!+#REF!+#REF!+#REF!)</f>
        <v>#REF!</v>
      </c>
      <c r="F4" s="3" t="e">
        <f>SUM('Bay Area'!#REF!+#REF!+#REF!+#REF!+#REF!+#REF!+#REF!+#REF!+#REF!+#REF!+#REF!+#REF!+#REF!+#REF!+#REF!+#REF!)</f>
        <v>#REF!</v>
      </c>
      <c r="G4" s="21" t="e">
        <f>SUM('Bay Area'!#REF!+#REF!+#REF!+#REF!+#REF!+#REF!+#REF!+#REF!+#REF!+#REF!+#REF!+#REF!+#REF!+#REF!+#REF!+#REF!)</f>
        <v>#REF!</v>
      </c>
      <c r="H4" s="48" t="e">
        <f>IF('Bay Area'!#REF!=1,1,0)</f>
        <v>#REF!</v>
      </c>
      <c r="I4" s="49" t="e">
        <f>'Bay Area'!#REF!</f>
        <v>#REF!</v>
      </c>
      <c r="J4" s="49" t="e">
        <f>'Bay Area'!#REF!</f>
        <v>#REF!</v>
      </c>
      <c r="K4" s="49" t="e">
        <f>'Bay Area'!#REF!</f>
        <v>#REF!</v>
      </c>
      <c r="L4" s="49" t="e">
        <f>'Bay Area'!#REF!</f>
        <v>#REF!</v>
      </c>
      <c r="M4" s="49" t="e">
        <f>'Bay Area'!#REF!</f>
        <v>#REF!</v>
      </c>
      <c r="N4" s="49" t="e">
        <f>'Bay Area'!#REF!</f>
        <v>#REF!</v>
      </c>
      <c r="O4" s="41" t="e">
        <f>'Bay Area'!#REF!</f>
        <v>#REF!</v>
      </c>
      <c r="P4" s="48" t="e">
        <f>IF(#REF!=1,1,0)</f>
        <v>#REF!</v>
      </c>
      <c r="Q4" s="49" t="e">
        <f>#REF!</f>
        <v>#REF!</v>
      </c>
      <c r="R4" s="49" t="e">
        <f>#REF!</f>
        <v>#REF!</v>
      </c>
      <c r="S4" s="49" t="e">
        <f>#REF!</f>
        <v>#REF!</v>
      </c>
      <c r="T4" s="49" t="e">
        <f>#REF!</f>
        <v>#REF!</v>
      </c>
      <c r="U4" s="49" t="e">
        <f>#REF!</f>
        <v>#REF!</v>
      </c>
      <c r="V4" s="49" t="e">
        <f>#REF!</f>
        <v>#REF!</v>
      </c>
      <c r="W4" s="41" t="e">
        <f>#REF!</f>
        <v>#REF!</v>
      </c>
      <c r="X4" s="48" t="e">
        <f>IF(#REF!=1,1,0)</f>
        <v>#REF!</v>
      </c>
      <c r="Y4" s="49" t="e">
        <f>#REF!</f>
        <v>#REF!</v>
      </c>
      <c r="Z4" s="49" t="e">
        <f>#REF!</f>
        <v>#REF!</v>
      </c>
      <c r="AA4" s="49" t="e">
        <f>#REF!</f>
        <v>#REF!</v>
      </c>
      <c r="AB4" s="49" t="e">
        <f>#REF!</f>
        <v>#REF!</v>
      </c>
      <c r="AC4" s="49" t="e">
        <f>#REF!</f>
        <v>#REF!</v>
      </c>
      <c r="AD4" s="49" t="e">
        <f>#REF!</f>
        <v>#REF!</v>
      </c>
      <c r="AE4" s="49" t="e">
        <f>#REF!</f>
        <v>#REF!</v>
      </c>
      <c r="AF4" s="48" t="e">
        <f>IF(#REF!=1,1,0)</f>
        <v>#REF!</v>
      </c>
      <c r="AG4" s="49" t="e">
        <f>#REF!</f>
        <v>#REF!</v>
      </c>
      <c r="AH4" s="49" t="e">
        <f>#REF!</f>
        <v>#REF!</v>
      </c>
      <c r="AI4" s="49" t="e">
        <f>#REF!</f>
        <v>#REF!</v>
      </c>
      <c r="AJ4" s="49" t="e">
        <f>#REF!</f>
        <v>#REF!</v>
      </c>
      <c r="AK4" s="49" t="e">
        <f>#REF!</f>
        <v>#REF!</v>
      </c>
      <c r="AL4" s="49" t="e">
        <f>#REF!</f>
        <v>#REF!</v>
      </c>
      <c r="AM4" s="41" t="e">
        <f>#REF!</f>
        <v>#REF!</v>
      </c>
      <c r="AN4" s="48" t="e">
        <f>IF(#REF!=1,1,0)</f>
        <v>#REF!</v>
      </c>
      <c r="AO4" s="49" t="e">
        <f>#REF!</f>
        <v>#REF!</v>
      </c>
      <c r="AP4" s="49" t="e">
        <f>#REF!</f>
        <v>#REF!</v>
      </c>
      <c r="AQ4" s="49" t="e">
        <f>#REF!</f>
        <v>#REF!</v>
      </c>
      <c r="AR4" s="49" t="e">
        <f>#REF!</f>
        <v>#REF!</v>
      </c>
      <c r="AS4" s="49" t="e">
        <f>#REF!</f>
        <v>#REF!</v>
      </c>
      <c r="AT4" s="49" t="e">
        <f>#REF!</f>
        <v>#REF!</v>
      </c>
      <c r="AU4" s="41" t="e">
        <f>#REF!</f>
        <v>#REF!</v>
      </c>
      <c r="AV4" s="48" t="e">
        <f>IF(#REF!=1,1,0)</f>
        <v>#REF!</v>
      </c>
      <c r="AW4" s="49" t="e">
        <f>#REF!</f>
        <v>#REF!</v>
      </c>
      <c r="AX4" s="49" t="e">
        <f>#REF!</f>
        <v>#REF!</v>
      </c>
      <c r="AY4" s="49" t="e">
        <f>#REF!</f>
        <v>#REF!</v>
      </c>
      <c r="AZ4" s="49" t="e">
        <f>#REF!</f>
        <v>#REF!</v>
      </c>
      <c r="BA4" s="49" t="e">
        <f>#REF!</f>
        <v>#REF!</v>
      </c>
      <c r="BB4" s="49" t="e">
        <f>#REF!</f>
        <v>#REF!</v>
      </c>
      <c r="BC4" s="41" t="e">
        <f>#REF!</f>
        <v>#REF!</v>
      </c>
      <c r="BD4" s="48" t="e">
        <f>IF(#REF!=1,1,0)</f>
        <v>#REF!</v>
      </c>
      <c r="BE4" s="49" t="e">
        <f>#REF!</f>
        <v>#REF!</v>
      </c>
      <c r="BF4" s="49" t="e">
        <f>#REF!</f>
        <v>#REF!</v>
      </c>
      <c r="BG4" s="49" t="e">
        <f>#REF!</f>
        <v>#REF!</v>
      </c>
      <c r="BH4" s="49" t="e">
        <f>#REF!</f>
        <v>#REF!</v>
      </c>
      <c r="BI4" s="49" t="e">
        <f>#REF!</f>
        <v>#REF!</v>
      </c>
      <c r="BJ4" s="49" t="e">
        <f>#REF!</f>
        <v>#REF!</v>
      </c>
      <c r="BK4" s="60" t="e">
        <f>#REF!</f>
        <v>#REF!</v>
      </c>
      <c r="BL4" s="48" t="e">
        <f>IF(#REF!=1,1,0)</f>
        <v>#REF!</v>
      </c>
      <c r="BM4" s="49" t="e">
        <f>#REF!</f>
        <v>#REF!</v>
      </c>
      <c r="BN4" s="49" t="e">
        <f>#REF!</f>
        <v>#REF!</v>
      </c>
      <c r="BO4" s="49" t="e">
        <f>#REF!</f>
        <v>#REF!</v>
      </c>
      <c r="BP4" s="49" t="e">
        <f>#REF!</f>
        <v>#REF!</v>
      </c>
      <c r="BQ4" s="49" t="e">
        <f>#REF!</f>
        <v>#REF!</v>
      </c>
      <c r="BR4" s="49" t="e">
        <f>#REF!</f>
        <v>#REF!</v>
      </c>
      <c r="BS4" s="41" t="e">
        <f>#REF!</f>
        <v>#REF!</v>
      </c>
      <c r="BT4" s="48" t="e">
        <f>IF(#REF!=1,1,0)</f>
        <v>#REF!</v>
      </c>
      <c r="BU4" s="49" t="e">
        <f>#REF!</f>
        <v>#REF!</v>
      </c>
      <c r="BV4" s="49" t="e">
        <f>#REF!</f>
        <v>#REF!</v>
      </c>
      <c r="BW4" s="49" t="e">
        <f>#REF!</f>
        <v>#REF!</v>
      </c>
      <c r="BX4" s="49" t="e">
        <f>#REF!</f>
        <v>#REF!</v>
      </c>
      <c r="BY4" s="49" t="e">
        <f>#REF!</f>
        <v>#REF!</v>
      </c>
      <c r="BZ4" s="49" t="e">
        <f>#REF!</f>
        <v>#REF!</v>
      </c>
      <c r="CA4" s="41" t="e">
        <f>#REF!</f>
        <v>#REF!</v>
      </c>
      <c r="CB4" s="48" t="e">
        <f>IF(#REF!=1,1,0)</f>
        <v>#REF!</v>
      </c>
      <c r="CC4" s="49" t="e">
        <f>#REF!</f>
        <v>#REF!</v>
      </c>
      <c r="CD4" s="49" t="e">
        <f>#REF!</f>
        <v>#REF!</v>
      </c>
      <c r="CE4" s="49" t="e">
        <f>#REF!</f>
        <v>#REF!</v>
      </c>
      <c r="CF4" s="49" t="e">
        <f>#REF!</f>
        <v>#REF!</v>
      </c>
      <c r="CG4" s="49" t="e">
        <f>#REF!</f>
        <v>#REF!</v>
      </c>
      <c r="CH4" s="49" t="e">
        <f>#REF!</f>
        <v>#REF!</v>
      </c>
      <c r="CI4" s="41" t="e">
        <f>#REF!</f>
        <v>#REF!</v>
      </c>
      <c r="CJ4" s="48" t="e">
        <f>IF(#REF!=1,1,0)</f>
        <v>#REF!</v>
      </c>
      <c r="CK4" s="49" t="e">
        <f>#REF!</f>
        <v>#REF!</v>
      </c>
      <c r="CL4" s="49" t="e">
        <f>#REF!</f>
        <v>#REF!</v>
      </c>
      <c r="CM4" s="49" t="e">
        <f>#REF!</f>
        <v>#REF!</v>
      </c>
      <c r="CN4" s="49" t="e">
        <f>#REF!</f>
        <v>#REF!</v>
      </c>
      <c r="CO4" s="49" t="e">
        <f>#REF!</f>
        <v>#REF!</v>
      </c>
      <c r="CP4" s="49" t="e">
        <f>#REF!</f>
        <v>#REF!</v>
      </c>
      <c r="CQ4" s="41" t="e">
        <f>#REF!</f>
        <v>#REF!</v>
      </c>
      <c r="CR4" s="48" t="e">
        <f>IF(#REF!=1,1,0)</f>
        <v>#REF!</v>
      </c>
      <c r="CS4" s="49" t="e">
        <f>#REF!</f>
        <v>#REF!</v>
      </c>
      <c r="CT4" s="49" t="e">
        <f>#REF!</f>
        <v>#REF!</v>
      </c>
      <c r="CU4" s="49" t="e">
        <f>#REF!</f>
        <v>#REF!</v>
      </c>
      <c r="CV4" s="49" t="e">
        <f>#REF!</f>
        <v>#REF!</v>
      </c>
      <c r="CW4" s="49" t="e">
        <f>#REF!</f>
        <v>#REF!</v>
      </c>
      <c r="CX4" s="49" t="e">
        <f>#REF!</f>
        <v>#REF!</v>
      </c>
      <c r="CY4" s="41" t="e">
        <f>#REF!</f>
        <v>#REF!</v>
      </c>
      <c r="CZ4" s="48" t="e">
        <f>IF(#REF!=1,1,0)</f>
        <v>#REF!</v>
      </c>
      <c r="DA4" s="49" t="e">
        <f>#REF!</f>
        <v>#REF!</v>
      </c>
      <c r="DB4" s="49" t="e">
        <f>#REF!</f>
        <v>#REF!</v>
      </c>
      <c r="DC4" s="49" t="e">
        <f>#REF!</f>
        <v>#REF!</v>
      </c>
      <c r="DD4" s="49" t="e">
        <f>#REF!</f>
        <v>#REF!</v>
      </c>
      <c r="DE4" s="49" t="e">
        <f>#REF!</f>
        <v>#REF!</v>
      </c>
      <c r="DF4" s="49" t="e">
        <f>#REF!</f>
        <v>#REF!</v>
      </c>
      <c r="DG4" s="41" t="e">
        <f>#REF!</f>
        <v>#REF!</v>
      </c>
      <c r="DH4" s="48" t="e">
        <f>IF(#REF!=1,1,0)</f>
        <v>#REF!</v>
      </c>
      <c r="DI4" s="49" t="e">
        <f>#REF!</f>
        <v>#REF!</v>
      </c>
      <c r="DJ4" s="49" t="e">
        <f>#REF!</f>
        <v>#REF!</v>
      </c>
      <c r="DK4" s="49" t="e">
        <f>#REF!</f>
        <v>#REF!</v>
      </c>
      <c r="DL4" s="49" t="e">
        <f>#REF!</f>
        <v>#REF!</v>
      </c>
      <c r="DM4" s="49" t="e">
        <f>#REF!</f>
        <v>#REF!</v>
      </c>
      <c r="DN4" s="49" t="e">
        <f>#REF!</f>
        <v>#REF!</v>
      </c>
      <c r="DO4" s="33" t="e">
        <f>#REF!</f>
        <v>#REF!</v>
      </c>
      <c r="DP4" s="48" t="e">
        <f>IF(#REF!=1,1,0)</f>
        <v>#REF!</v>
      </c>
      <c r="DQ4" s="49" t="e">
        <f>#REF!</f>
        <v>#REF!</v>
      </c>
      <c r="DR4" s="49" t="e">
        <f>#REF!</f>
        <v>#REF!</v>
      </c>
      <c r="DS4" s="49" t="e">
        <f>#REF!</f>
        <v>#REF!</v>
      </c>
      <c r="DT4" s="49" t="e">
        <f>#REF!</f>
        <v>#REF!</v>
      </c>
      <c r="DU4" s="49" t="e">
        <f>#REF!</f>
        <v>#REF!</v>
      </c>
      <c r="DV4" s="49" t="e">
        <f>#REF!</f>
        <v>#REF!</v>
      </c>
      <c r="DW4" s="41" t="e">
        <f>#REF!</f>
        <v>#REF!</v>
      </c>
      <c r="DX4" s="63" t="e">
        <f aca="true" t="shared" si="0" ref="DX4:EE5">SUM(H4+P4+X4+AF4+AN4+AV4+BD4+BL4+BT4+CB4+CJ4+CR4+CZ4+DH4+DP4)</f>
        <v>#REF!</v>
      </c>
      <c r="DY4" s="64" t="e">
        <f t="shared" si="0"/>
        <v>#REF!</v>
      </c>
      <c r="DZ4" s="64" t="e">
        <f t="shared" si="0"/>
        <v>#REF!</v>
      </c>
      <c r="EA4" s="64" t="e">
        <f t="shared" si="0"/>
        <v>#REF!</v>
      </c>
      <c r="EB4" s="64" t="e">
        <f t="shared" si="0"/>
        <v>#REF!</v>
      </c>
      <c r="EC4" s="64" t="e">
        <f t="shared" si="0"/>
        <v>#REF!</v>
      </c>
      <c r="ED4" s="64" t="e">
        <f t="shared" si="0"/>
        <v>#REF!</v>
      </c>
      <c r="EE4" s="82" t="e">
        <f t="shared" si="0"/>
        <v>#REF!</v>
      </c>
      <c r="EF4" s="63" t="e">
        <f>DY4</f>
        <v>#REF!</v>
      </c>
      <c r="EG4" s="82" t="e">
        <f>SUM(DX4-DY4)</f>
        <v>#REF!</v>
      </c>
    </row>
    <row r="5" spans="1:137" s="2" customFormat="1" ht="43.5" customHeight="1" thickTop="1">
      <c r="A5" s="32" t="s">
        <v>4</v>
      </c>
      <c r="B5" s="31" t="s">
        <v>25</v>
      </c>
      <c r="C5" s="28" t="e">
        <f>SUM(#REF!/#REF!)</f>
        <v>#REF!</v>
      </c>
      <c r="D5" s="3"/>
      <c r="E5" s="3"/>
      <c r="F5" s="3"/>
      <c r="G5" s="21"/>
      <c r="H5" s="44">
        <f>IF('Bay Area'!C6=1,1,0)</f>
        <v>1</v>
      </c>
      <c r="I5" s="45">
        <f>'Bay Area'!M6</f>
        <v>1</v>
      </c>
      <c r="J5" s="45">
        <f>'Bay Area'!N6</f>
        <v>1</v>
      </c>
      <c r="K5" s="45">
        <f>'Bay Area'!O6</f>
        <v>-148</v>
      </c>
      <c r="L5" s="45" t="e">
        <f>'Bay Area'!#REF!</f>
        <v>#REF!</v>
      </c>
      <c r="M5" s="45" t="e">
        <f>'Bay Area'!#REF!</f>
        <v>#REF!</v>
      </c>
      <c r="N5" s="45" t="e">
        <f>'Bay Area'!#REF!</f>
        <v>#REF!</v>
      </c>
      <c r="O5" s="33">
        <f>'Bay Area'!P6</f>
        <v>0</v>
      </c>
      <c r="P5" s="44" t="e">
        <f>IF(#REF!=1,1,0)</f>
        <v>#REF!</v>
      </c>
      <c r="Q5" s="45" t="e">
        <f>#REF!</f>
        <v>#REF!</v>
      </c>
      <c r="R5" s="45" t="e">
        <f>#REF!</f>
        <v>#REF!</v>
      </c>
      <c r="S5" s="45" t="e">
        <f>#REF!</f>
        <v>#REF!</v>
      </c>
      <c r="T5" s="45" t="e">
        <f>#REF!</f>
        <v>#REF!</v>
      </c>
      <c r="U5" s="45" t="e">
        <f>#REF!</f>
        <v>#REF!</v>
      </c>
      <c r="V5" s="45" t="e">
        <f>#REF!</f>
        <v>#REF!</v>
      </c>
      <c r="W5" s="41" t="e">
        <f>#REF!</f>
        <v>#REF!</v>
      </c>
      <c r="X5" s="44" t="e">
        <f>IF(#REF!=1,1,0)</f>
        <v>#REF!</v>
      </c>
      <c r="Y5" s="45" t="e">
        <f>#REF!</f>
        <v>#REF!</v>
      </c>
      <c r="Z5" s="45" t="e">
        <f>#REF!</f>
        <v>#REF!</v>
      </c>
      <c r="AA5" s="45" t="e">
        <f>#REF!</f>
        <v>#REF!</v>
      </c>
      <c r="AB5" s="45" t="e">
        <f>#REF!</f>
        <v>#REF!</v>
      </c>
      <c r="AC5" s="45" t="e">
        <f>#REF!</f>
        <v>#REF!</v>
      </c>
      <c r="AD5" s="45" t="e">
        <f>#REF!</f>
        <v>#REF!</v>
      </c>
      <c r="AE5" s="45" t="e">
        <f>#REF!</f>
        <v>#REF!</v>
      </c>
      <c r="AF5" s="44" t="e">
        <f>IF(#REF!=1,1,0)</f>
        <v>#REF!</v>
      </c>
      <c r="AG5" s="45" t="e">
        <f>#REF!</f>
        <v>#REF!</v>
      </c>
      <c r="AH5" s="45" t="e">
        <f>#REF!</f>
        <v>#REF!</v>
      </c>
      <c r="AI5" s="45" t="e">
        <f>#REF!</f>
        <v>#REF!</v>
      </c>
      <c r="AJ5" s="45" t="e">
        <f>#REF!</f>
        <v>#REF!</v>
      </c>
      <c r="AK5" s="45" t="e">
        <f>#REF!</f>
        <v>#REF!</v>
      </c>
      <c r="AL5" s="45" t="e">
        <f>#REF!</f>
        <v>#REF!</v>
      </c>
      <c r="AM5" s="33" t="e">
        <f>#REF!</f>
        <v>#REF!</v>
      </c>
      <c r="AN5" s="44" t="e">
        <f>IF(#REF!=1,1,0)</f>
        <v>#REF!</v>
      </c>
      <c r="AO5" s="45" t="e">
        <f>#REF!</f>
        <v>#REF!</v>
      </c>
      <c r="AP5" s="45" t="e">
        <f>#REF!</f>
        <v>#REF!</v>
      </c>
      <c r="AQ5" s="45" t="e">
        <f>#REF!</f>
        <v>#REF!</v>
      </c>
      <c r="AR5" s="45" t="e">
        <f>#REF!</f>
        <v>#REF!</v>
      </c>
      <c r="AS5" s="45" t="e">
        <f>#REF!</f>
        <v>#REF!</v>
      </c>
      <c r="AT5" s="45" t="e">
        <f>#REF!</f>
        <v>#REF!</v>
      </c>
      <c r="AU5" s="33" t="e">
        <f>#REF!</f>
        <v>#REF!</v>
      </c>
      <c r="AV5" s="44" t="e">
        <f>IF(#REF!=1,1,0)</f>
        <v>#REF!</v>
      </c>
      <c r="AW5" s="45" t="e">
        <f>#REF!</f>
        <v>#REF!</v>
      </c>
      <c r="AX5" s="45" t="e">
        <f>#REF!</f>
        <v>#REF!</v>
      </c>
      <c r="AY5" s="45" t="e">
        <f>#REF!</f>
        <v>#REF!</v>
      </c>
      <c r="AZ5" s="45" t="e">
        <f>#REF!</f>
        <v>#REF!</v>
      </c>
      <c r="BA5" s="45" t="e">
        <f>#REF!</f>
        <v>#REF!</v>
      </c>
      <c r="BB5" s="45" t="e">
        <f>#REF!</f>
        <v>#REF!</v>
      </c>
      <c r="BC5" s="33" t="e">
        <f>#REF!</f>
        <v>#REF!</v>
      </c>
      <c r="BD5" s="44" t="e">
        <f>IF(#REF!=1,1,0)</f>
        <v>#REF!</v>
      </c>
      <c r="BE5" s="45" t="e">
        <f>#REF!</f>
        <v>#REF!</v>
      </c>
      <c r="BF5" s="45" t="e">
        <f>#REF!</f>
        <v>#REF!</v>
      </c>
      <c r="BG5" s="45" t="e">
        <f>#REF!</f>
        <v>#REF!</v>
      </c>
      <c r="BH5" s="45" t="e">
        <f>#REF!</f>
        <v>#REF!</v>
      </c>
      <c r="BI5" s="45" t="e">
        <f>#REF!</f>
        <v>#REF!</v>
      </c>
      <c r="BJ5" s="45" t="e">
        <f>#REF!</f>
        <v>#REF!</v>
      </c>
      <c r="BK5" s="61" t="e">
        <f>#REF!</f>
        <v>#REF!</v>
      </c>
      <c r="BL5" s="44" t="e">
        <f>IF(#REF!=1,1,0)</f>
        <v>#REF!</v>
      </c>
      <c r="BM5" s="45" t="e">
        <f>#REF!</f>
        <v>#REF!</v>
      </c>
      <c r="BN5" s="45" t="e">
        <f>#REF!</f>
        <v>#REF!</v>
      </c>
      <c r="BO5" s="45" t="e">
        <f>#REF!</f>
        <v>#REF!</v>
      </c>
      <c r="BP5" s="45" t="e">
        <f>#REF!</f>
        <v>#REF!</v>
      </c>
      <c r="BQ5" s="45" t="e">
        <f>#REF!</f>
        <v>#REF!</v>
      </c>
      <c r="BR5" s="45" t="e">
        <f>#REF!</f>
        <v>#REF!</v>
      </c>
      <c r="BS5" s="33" t="e">
        <f>#REF!</f>
        <v>#REF!</v>
      </c>
      <c r="BT5" s="44" t="e">
        <f>IF(#REF!=1,1,0)</f>
        <v>#REF!</v>
      </c>
      <c r="BU5" s="45" t="e">
        <f>#REF!</f>
        <v>#REF!</v>
      </c>
      <c r="BV5" s="45" t="e">
        <f>#REF!</f>
        <v>#REF!</v>
      </c>
      <c r="BW5" s="45" t="e">
        <f>#REF!</f>
        <v>#REF!</v>
      </c>
      <c r="BX5" s="45" t="e">
        <f>#REF!</f>
        <v>#REF!</v>
      </c>
      <c r="BY5" s="45" t="e">
        <f>#REF!</f>
        <v>#REF!</v>
      </c>
      <c r="BZ5" s="45" t="e">
        <f>#REF!</f>
        <v>#REF!</v>
      </c>
      <c r="CA5" s="33" t="e">
        <f>#REF!</f>
        <v>#REF!</v>
      </c>
      <c r="CB5" s="44" t="e">
        <f>IF(#REF!=1,1,0)</f>
        <v>#REF!</v>
      </c>
      <c r="CC5" s="45" t="e">
        <f>#REF!</f>
        <v>#REF!</v>
      </c>
      <c r="CD5" s="45" t="e">
        <f>#REF!</f>
        <v>#REF!</v>
      </c>
      <c r="CE5" s="45" t="e">
        <f>#REF!</f>
        <v>#REF!</v>
      </c>
      <c r="CF5" s="45" t="e">
        <f>#REF!</f>
        <v>#REF!</v>
      </c>
      <c r="CG5" s="45" t="e">
        <f>#REF!</f>
        <v>#REF!</v>
      </c>
      <c r="CH5" s="45" t="e">
        <f>#REF!</f>
        <v>#REF!</v>
      </c>
      <c r="CI5" s="33" t="e">
        <f>#REF!</f>
        <v>#REF!</v>
      </c>
      <c r="CJ5" s="44" t="e">
        <f>IF(#REF!=1,1,0)</f>
        <v>#REF!</v>
      </c>
      <c r="CK5" s="45" t="e">
        <f>#REF!</f>
        <v>#REF!</v>
      </c>
      <c r="CL5" s="45" t="e">
        <f>#REF!</f>
        <v>#REF!</v>
      </c>
      <c r="CM5" s="45" t="e">
        <f>#REF!</f>
        <v>#REF!</v>
      </c>
      <c r="CN5" s="45" t="e">
        <f>#REF!</f>
        <v>#REF!</v>
      </c>
      <c r="CO5" s="45" t="e">
        <f>#REF!</f>
        <v>#REF!</v>
      </c>
      <c r="CP5" s="45" t="e">
        <f>#REF!</f>
        <v>#REF!</v>
      </c>
      <c r="CQ5" s="33" t="e">
        <f>#REF!</f>
        <v>#REF!</v>
      </c>
      <c r="CR5" s="44" t="e">
        <f>IF(#REF!=1,1,0)</f>
        <v>#REF!</v>
      </c>
      <c r="CS5" s="45" t="e">
        <f>#REF!</f>
        <v>#REF!</v>
      </c>
      <c r="CT5" s="45" t="e">
        <f>#REF!</f>
        <v>#REF!</v>
      </c>
      <c r="CU5" s="45" t="e">
        <f>#REF!</f>
        <v>#REF!</v>
      </c>
      <c r="CV5" s="45" t="e">
        <f>#REF!</f>
        <v>#REF!</v>
      </c>
      <c r="CW5" s="45" t="e">
        <f>#REF!</f>
        <v>#REF!</v>
      </c>
      <c r="CX5" s="45" t="e">
        <f>#REF!</f>
        <v>#REF!</v>
      </c>
      <c r="CY5" s="33" t="e">
        <f>#REF!</f>
        <v>#REF!</v>
      </c>
      <c r="CZ5" s="44" t="e">
        <f>IF(#REF!=1,1,0)</f>
        <v>#REF!</v>
      </c>
      <c r="DA5" s="45" t="e">
        <f>#REF!</f>
        <v>#REF!</v>
      </c>
      <c r="DB5" s="45" t="e">
        <f>#REF!</f>
        <v>#REF!</v>
      </c>
      <c r="DC5" s="45" t="e">
        <f>#REF!</f>
        <v>#REF!</v>
      </c>
      <c r="DD5" s="45" t="e">
        <f>#REF!</f>
        <v>#REF!</v>
      </c>
      <c r="DE5" s="45" t="e">
        <f>#REF!</f>
        <v>#REF!</v>
      </c>
      <c r="DF5" s="45" t="e">
        <f>#REF!</f>
        <v>#REF!</v>
      </c>
      <c r="DG5" s="33" t="e">
        <f>#REF!</f>
        <v>#REF!</v>
      </c>
      <c r="DH5" s="44" t="e">
        <f>IF(#REF!=1,1,0)</f>
        <v>#REF!</v>
      </c>
      <c r="DI5" s="45" t="e">
        <f>#REF!</f>
        <v>#REF!</v>
      </c>
      <c r="DJ5" s="45" t="e">
        <f>#REF!</f>
        <v>#REF!</v>
      </c>
      <c r="DK5" s="45" t="e">
        <f>#REF!</f>
        <v>#REF!</v>
      </c>
      <c r="DL5" s="45" t="e">
        <f>#REF!</f>
        <v>#REF!</v>
      </c>
      <c r="DM5" s="45" t="e">
        <f>#REF!</f>
        <v>#REF!</v>
      </c>
      <c r="DN5" s="45" t="e">
        <f>#REF!</f>
        <v>#REF!</v>
      </c>
      <c r="DO5" s="33" t="e">
        <f>#REF!</f>
        <v>#REF!</v>
      </c>
      <c r="DP5" s="44" t="e">
        <f>IF(#REF!=1,1,0)</f>
        <v>#REF!</v>
      </c>
      <c r="DQ5" s="45" t="e">
        <f>#REF!</f>
        <v>#REF!</v>
      </c>
      <c r="DR5" s="45" t="e">
        <f>#REF!</f>
        <v>#REF!</v>
      </c>
      <c r="DS5" s="45" t="e">
        <f>#REF!</f>
        <v>#REF!</v>
      </c>
      <c r="DT5" s="45" t="e">
        <f>#REF!</f>
        <v>#REF!</v>
      </c>
      <c r="DU5" s="45" t="e">
        <f>#REF!</f>
        <v>#REF!</v>
      </c>
      <c r="DV5" s="45" t="e">
        <f>#REF!</f>
        <v>#REF!</v>
      </c>
      <c r="DW5" s="33" t="e">
        <f>#REF!</f>
        <v>#REF!</v>
      </c>
      <c r="DX5" s="57" t="e">
        <f t="shared" si="0"/>
        <v>#REF!</v>
      </c>
      <c r="DY5" s="58" t="e">
        <f t="shared" si="0"/>
        <v>#REF!</v>
      </c>
      <c r="DZ5" s="58" t="e">
        <f t="shared" si="0"/>
        <v>#REF!</v>
      </c>
      <c r="EA5" s="58" t="e">
        <f t="shared" si="0"/>
        <v>#REF!</v>
      </c>
      <c r="EB5" s="58" t="e">
        <f t="shared" si="0"/>
        <v>#REF!</v>
      </c>
      <c r="EC5" s="58" t="e">
        <f t="shared" si="0"/>
        <v>#REF!</v>
      </c>
      <c r="ED5" s="58" t="e">
        <f t="shared" si="0"/>
        <v>#REF!</v>
      </c>
      <c r="EE5" s="66" t="e">
        <f t="shared" si="0"/>
        <v>#REF!</v>
      </c>
      <c r="EF5" s="57" t="e">
        <f>DY5</f>
        <v>#REF!</v>
      </c>
      <c r="EG5" s="66" t="e">
        <f>SUM(DX5-DY5)</f>
        <v>#REF!</v>
      </c>
    </row>
    <row r="6" spans="1:137" s="2" customFormat="1" ht="33.75" customHeight="1" thickBot="1">
      <c r="A6" s="32"/>
      <c r="B6" s="83" t="s">
        <v>105</v>
      </c>
      <c r="C6" s="28"/>
      <c r="D6" s="3"/>
      <c r="E6" s="3"/>
      <c r="F6" s="3"/>
      <c r="G6" s="21"/>
      <c r="H6" s="44" t="e">
        <f aca="true" t="shared" si="1" ref="H6:AM6">SUM(H4:H5)</f>
        <v>#REF!</v>
      </c>
      <c r="I6" s="45" t="e">
        <f t="shared" si="1"/>
        <v>#REF!</v>
      </c>
      <c r="J6" s="45" t="e">
        <f t="shared" si="1"/>
        <v>#REF!</v>
      </c>
      <c r="K6" s="45" t="e">
        <f t="shared" si="1"/>
        <v>#REF!</v>
      </c>
      <c r="L6" s="45" t="e">
        <f t="shared" si="1"/>
        <v>#REF!</v>
      </c>
      <c r="M6" s="45" t="e">
        <f t="shared" si="1"/>
        <v>#REF!</v>
      </c>
      <c r="N6" s="45" t="e">
        <f t="shared" si="1"/>
        <v>#REF!</v>
      </c>
      <c r="O6" s="33" t="e">
        <f t="shared" si="1"/>
        <v>#REF!</v>
      </c>
      <c r="P6" s="44" t="e">
        <f t="shared" si="1"/>
        <v>#REF!</v>
      </c>
      <c r="Q6" s="45" t="e">
        <f t="shared" si="1"/>
        <v>#REF!</v>
      </c>
      <c r="R6" s="45" t="e">
        <f t="shared" si="1"/>
        <v>#REF!</v>
      </c>
      <c r="S6" s="45" t="e">
        <f t="shared" si="1"/>
        <v>#REF!</v>
      </c>
      <c r="T6" s="45" t="e">
        <f t="shared" si="1"/>
        <v>#REF!</v>
      </c>
      <c r="U6" s="45" t="e">
        <f t="shared" si="1"/>
        <v>#REF!</v>
      </c>
      <c r="V6" s="45" t="e">
        <f t="shared" si="1"/>
        <v>#REF!</v>
      </c>
      <c r="W6" s="33" t="e">
        <f t="shared" si="1"/>
        <v>#REF!</v>
      </c>
      <c r="X6" s="44" t="e">
        <f t="shared" si="1"/>
        <v>#REF!</v>
      </c>
      <c r="Y6" s="45" t="e">
        <f t="shared" si="1"/>
        <v>#REF!</v>
      </c>
      <c r="Z6" s="45" t="e">
        <f t="shared" si="1"/>
        <v>#REF!</v>
      </c>
      <c r="AA6" s="45" t="e">
        <f t="shared" si="1"/>
        <v>#REF!</v>
      </c>
      <c r="AB6" s="45" t="e">
        <f t="shared" si="1"/>
        <v>#REF!</v>
      </c>
      <c r="AC6" s="45" t="e">
        <f t="shared" si="1"/>
        <v>#REF!</v>
      </c>
      <c r="AD6" s="45" t="e">
        <f t="shared" si="1"/>
        <v>#REF!</v>
      </c>
      <c r="AE6" s="33" t="e">
        <f t="shared" si="1"/>
        <v>#REF!</v>
      </c>
      <c r="AF6" s="44" t="e">
        <f t="shared" si="1"/>
        <v>#REF!</v>
      </c>
      <c r="AG6" s="45" t="e">
        <f t="shared" si="1"/>
        <v>#REF!</v>
      </c>
      <c r="AH6" s="45" t="e">
        <f t="shared" si="1"/>
        <v>#REF!</v>
      </c>
      <c r="AI6" s="45" t="e">
        <f t="shared" si="1"/>
        <v>#REF!</v>
      </c>
      <c r="AJ6" s="45" t="e">
        <f t="shared" si="1"/>
        <v>#REF!</v>
      </c>
      <c r="AK6" s="45" t="e">
        <f t="shared" si="1"/>
        <v>#REF!</v>
      </c>
      <c r="AL6" s="45" t="e">
        <f t="shared" si="1"/>
        <v>#REF!</v>
      </c>
      <c r="AM6" s="33" t="e">
        <f t="shared" si="1"/>
        <v>#REF!</v>
      </c>
      <c r="AN6" s="44" t="e">
        <f aca="true" t="shared" si="2" ref="AN6:BS6">SUM(AN4:AN5)</f>
        <v>#REF!</v>
      </c>
      <c r="AO6" s="45" t="e">
        <f t="shared" si="2"/>
        <v>#REF!</v>
      </c>
      <c r="AP6" s="45" t="e">
        <f t="shared" si="2"/>
        <v>#REF!</v>
      </c>
      <c r="AQ6" s="45" t="e">
        <f t="shared" si="2"/>
        <v>#REF!</v>
      </c>
      <c r="AR6" s="45" t="e">
        <f t="shared" si="2"/>
        <v>#REF!</v>
      </c>
      <c r="AS6" s="45" t="e">
        <f t="shared" si="2"/>
        <v>#REF!</v>
      </c>
      <c r="AT6" s="45" t="e">
        <f t="shared" si="2"/>
        <v>#REF!</v>
      </c>
      <c r="AU6" s="33" t="e">
        <f t="shared" si="2"/>
        <v>#REF!</v>
      </c>
      <c r="AV6" s="44" t="e">
        <f t="shared" si="2"/>
        <v>#REF!</v>
      </c>
      <c r="AW6" s="45" t="e">
        <f t="shared" si="2"/>
        <v>#REF!</v>
      </c>
      <c r="AX6" s="45" t="e">
        <f t="shared" si="2"/>
        <v>#REF!</v>
      </c>
      <c r="AY6" s="45" t="e">
        <f t="shared" si="2"/>
        <v>#REF!</v>
      </c>
      <c r="AZ6" s="45" t="e">
        <f t="shared" si="2"/>
        <v>#REF!</v>
      </c>
      <c r="BA6" s="45" t="e">
        <f t="shared" si="2"/>
        <v>#REF!</v>
      </c>
      <c r="BB6" s="45" t="e">
        <f t="shared" si="2"/>
        <v>#REF!</v>
      </c>
      <c r="BC6" s="33" t="e">
        <f t="shared" si="2"/>
        <v>#REF!</v>
      </c>
      <c r="BD6" s="44" t="e">
        <f t="shared" si="2"/>
        <v>#REF!</v>
      </c>
      <c r="BE6" s="45" t="e">
        <f t="shared" si="2"/>
        <v>#REF!</v>
      </c>
      <c r="BF6" s="45" t="e">
        <f t="shared" si="2"/>
        <v>#REF!</v>
      </c>
      <c r="BG6" s="45" t="e">
        <f t="shared" si="2"/>
        <v>#REF!</v>
      </c>
      <c r="BH6" s="45" t="e">
        <f t="shared" si="2"/>
        <v>#REF!</v>
      </c>
      <c r="BI6" s="45" t="e">
        <f t="shared" si="2"/>
        <v>#REF!</v>
      </c>
      <c r="BJ6" s="45" t="e">
        <f t="shared" si="2"/>
        <v>#REF!</v>
      </c>
      <c r="BK6" s="33" t="e">
        <f t="shared" si="2"/>
        <v>#REF!</v>
      </c>
      <c r="BL6" s="44" t="e">
        <f t="shared" si="2"/>
        <v>#REF!</v>
      </c>
      <c r="BM6" s="45" t="e">
        <f t="shared" si="2"/>
        <v>#REF!</v>
      </c>
      <c r="BN6" s="45" t="e">
        <f t="shared" si="2"/>
        <v>#REF!</v>
      </c>
      <c r="BO6" s="45" t="e">
        <f t="shared" si="2"/>
        <v>#REF!</v>
      </c>
      <c r="BP6" s="45" t="e">
        <f t="shared" si="2"/>
        <v>#REF!</v>
      </c>
      <c r="BQ6" s="45" t="e">
        <f t="shared" si="2"/>
        <v>#REF!</v>
      </c>
      <c r="BR6" s="45" t="e">
        <f t="shared" si="2"/>
        <v>#REF!</v>
      </c>
      <c r="BS6" s="33" t="e">
        <f t="shared" si="2"/>
        <v>#REF!</v>
      </c>
      <c r="BT6" s="44" t="e">
        <f aca="true" t="shared" si="3" ref="BT6:CY6">SUM(BT4:BT5)</f>
        <v>#REF!</v>
      </c>
      <c r="BU6" s="45" t="e">
        <f t="shared" si="3"/>
        <v>#REF!</v>
      </c>
      <c r="BV6" s="45" t="e">
        <f t="shared" si="3"/>
        <v>#REF!</v>
      </c>
      <c r="BW6" s="45" t="e">
        <f t="shared" si="3"/>
        <v>#REF!</v>
      </c>
      <c r="BX6" s="45" t="e">
        <f t="shared" si="3"/>
        <v>#REF!</v>
      </c>
      <c r="BY6" s="45" t="e">
        <f t="shared" si="3"/>
        <v>#REF!</v>
      </c>
      <c r="BZ6" s="45" t="e">
        <f t="shared" si="3"/>
        <v>#REF!</v>
      </c>
      <c r="CA6" s="33" t="e">
        <f t="shared" si="3"/>
        <v>#REF!</v>
      </c>
      <c r="CB6" s="44" t="e">
        <f t="shared" si="3"/>
        <v>#REF!</v>
      </c>
      <c r="CC6" s="45" t="e">
        <f t="shared" si="3"/>
        <v>#REF!</v>
      </c>
      <c r="CD6" s="45" t="e">
        <f t="shared" si="3"/>
        <v>#REF!</v>
      </c>
      <c r="CE6" s="45" t="e">
        <f t="shared" si="3"/>
        <v>#REF!</v>
      </c>
      <c r="CF6" s="45" t="e">
        <f t="shared" si="3"/>
        <v>#REF!</v>
      </c>
      <c r="CG6" s="45" t="e">
        <f t="shared" si="3"/>
        <v>#REF!</v>
      </c>
      <c r="CH6" s="45" t="e">
        <f t="shared" si="3"/>
        <v>#REF!</v>
      </c>
      <c r="CI6" s="33" t="e">
        <f t="shared" si="3"/>
        <v>#REF!</v>
      </c>
      <c r="CJ6" s="44" t="e">
        <f t="shared" si="3"/>
        <v>#REF!</v>
      </c>
      <c r="CK6" s="45" t="e">
        <f t="shared" si="3"/>
        <v>#REF!</v>
      </c>
      <c r="CL6" s="45" t="e">
        <f t="shared" si="3"/>
        <v>#REF!</v>
      </c>
      <c r="CM6" s="45" t="e">
        <f t="shared" si="3"/>
        <v>#REF!</v>
      </c>
      <c r="CN6" s="45" t="e">
        <f t="shared" si="3"/>
        <v>#REF!</v>
      </c>
      <c r="CO6" s="45" t="e">
        <f t="shared" si="3"/>
        <v>#REF!</v>
      </c>
      <c r="CP6" s="45" t="e">
        <f t="shared" si="3"/>
        <v>#REF!</v>
      </c>
      <c r="CQ6" s="33" t="e">
        <f t="shared" si="3"/>
        <v>#REF!</v>
      </c>
      <c r="CR6" s="44" t="e">
        <f t="shared" si="3"/>
        <v>#REF!</v>
      </c>
      <c r="CS6" s="45" t="e">
        <f t="shared" si="3"/>
        <v>#REF!</v>
      </c>
      <c r="CT6" s="45" t="e">
        <f t="shared" si="3"/>
        <v>#REF!</v>
      </c>
      <c r="CU6" s="45" t="e">
        <f t="shared" si="3"/>
        <v>#REF!</v>
      </c>
      <c r="CV6" s="45" t="e">
        <f t="shared" si="3"/>
        <v>#REF!</v>
      </c>
      <c r="CW6" s="45" t="e">
        <f t="shared" si="3"/>
        <v>#REF!</v>
      </c>
      <c r="CX6" s="45" t="e">
        <f t="shared" si="3"/>
        <v>#REF!</v>
      </c>
      <c r="CY6" s="33" t="e">
        <f t="shared" si="3"/>
        <v>#REF!</v>
      </c>
      <c r="CZ6" s="44" t="e">
        <f aca="true" t="shared" si="4" ref="CZ6:EE6">SUM(CZ4:CZ5)</f>
        <v>#REF!</v>
      </c>
      <c r="DA6" s="45" t="e">
        <f t="shared" si="4"/>
        <v>#REF!</v>
      </c>
      <c r="DB6" s="45" t="e">
        <f t="shared" si="4"/>
        <v>#REF!</v>
      </c>
      <c r="DC6" s="45" t="e">
        <f t="shared" si="4"/>
        <v>#REF!</v>
      </c>
      <c r="DD6" s="45" t="e">
        <f t="shared" si="4"/>
        <v>#REF!</v>
      </c>
      <c r="DE6" s="45" t="e">
        <f t="shared" si="4"/>
        <v>#REF!</v>
      </c>
      <c r="DF6" s="45" t="e">
        <f t="shared" si="4"/>
        <v>#REF!</v>
      </c>
      <c r="DG6" s="33" t="e">
        <f t="shared" si="4"/>
        <v>#REF!</v>
      </c>
      <c r="DH6" s="44" t="e">
        <f t="shared" si="4"/>
        <v>#REF!</v>
      </c>
      <c r="DI6" s="45" t="e">
        <f t="shared" si="4"/>
        <v>#REF!</v>
      </c>
      <c r="DJ6" s="45" t="e">
        <f t="shared" si="4"/>
        <v>#REF!</v>
      </c>
      <c r="DK6" s="45" t="e">
        <f t="shared" si="4"/>
        <v>#REF!</v>
      </c>
      <c r="DL6" s="45" t="e">
        <f t="shared" si="4"/>
        <v>#REF!</v>
      </c>
      <c r="DM6" s="45" t="e">
        <f t="shared" si="4"/>
        <v>#REF!</v>
      </c>
      <c r="DN6" s="45" t="e">
        <f t="shared" si="4"/>
        <v>#REF!</v>
      </c>
      <c r="DO6" s="33" t="e">
        <f t="shared" si="4"/>
        <v>#REF!</v>
      </c>
      <c r="DP6" s="44" t="e">
        <f t="shared" si="4"/>
        <v>#REF!</v>
      </c>
      <c r="DQ6" s="45" t="e">
        <f t="shared" si="4"/>
        <v>#REF!</v>
      </c>
      <c r="DR6" s="45" t="e">
        <f t="shared" si="4"/>
        <v>#REF!</v>
      </c>
      <c r="DS6" s="45" t="e">
        <f t="shared" si="4"/>
        <v>#REF!</v>
      </c>
      <c r="DT6" s="45" t="e">
        <f t="shared" si="4"/>
        <v>#REF!</v>
      </c>
      <c r="DU6" s="45" t="e">
        <f t="shared" si="4"/>
        <v>#REF!</v>
      </c>
      <c r="DV6" s="45" t="e">
        <f t="shared" si="4"/>
        <v>#REF!</v>
      </c>
      <c r="DW6" s="33" t="e">
        <f t="shared" si="4"/>
        <v>#REF!</v>
      </c>
      <c r="DX6" s="44" t="e">
        <f t="shared" si="4"/>
        <v>#REF!</v>
      </c>
      <c r="DY6" s="45" t="e">
        <f t="shared" si="4"/>
        <v>#REF!</v>
      </c>
      <c r="DZ6" s="45" t="e">
        <f t="shared" si="4"/>
        <v>#REF!</v>
      </c>
      <c r="EA6" s="45" t="e">
        <f t="shared" si="4"/>
        <v>#REF!</v>
      </c>
      <c r="EB6" s="45" t="e">
        <f t="shared" si="4"/>
        <v>#REF!</v>
      </c>
      <c r="EC6" s="45" t="e">
        <f t="shared" si="4"/>
        <v>#REF!</v>
      </c>
      <c r="ED6" s="45" t="e">
        <f t="shared" si="4"/>
        <v>#REF!</v>
      </c>
      <c r="EE6" s="33" t="e">
        <f t="shared" si="4"/>
        <v>#REF!</v>
      </c>
      <c r="EF6" s="71" t="e">
        <f>DY6</f>
        <v>#REF!</v>
      </c>
      <c r="EG6" s="66" t="e">
        <f>SUM(DX6-DY6)</f>
        <v>#REF!</v>
      </c>
    </row>
    <row r="7" spans="1:137" s="2" customFormat="1" ht="3.75" customHeight="1" thickTop="1">
      <c r="A7" s="32"/>
      <c r="B7" s="31"/>
      <c r="C7" s="28"/>
      <c r="D7" s="3"/>
      <c r="E7" s="3"/>
      <c r="F7" s="3"/>
      <c r="G7" s="21"/>
      <c r="H7" s="44"/>
      <c r="I7" s="45"/>
      <c r="J7" s="45"/>
      <c r="K7" s="45"/>
      <c r="L7" s="45"/>
      <c r="M7" s="45"/>
      <c r="N7" s="45"/>
      <c r="O7" s="33"/>
      <c r="P7" s="44"/>
      <c r="Q7" s="45"/>
      <c r="R7" s="45"/>
      <c r="S7" s="45"/>
      <c r="T7" s="45"/>
      <c r="U7" s="45"/>
      <c r="V7" s="45"/>
      <c r="W7" s="33"/>
      <c r="X7" s="44"/>
      <c r="Y7" s="45"/>
      <c r="Z7" s="45"/>
      <c r="AA7" s="45"/>
      <c r="AB7" s="45"/>
      <c r="AC7" s="45"/>
      <c r="AD7" s="45"/>
      <c r="AE7" s="61"/>
      <c r="AF7" s="44"/>
      <c r="AG7" s="45"/>
      <c r="AH7" s="45"/>
      <c r="AI7" s="45"/>
      <c r="AJ7" s="45"/>
      <c r="AK7" s="45"/>
      <c r="AL7" s="45"/>
      <c r="AM7" s="33"/>
      <c r="AN7" s="44"/>
      <c r="AO7" s="45"/>
      <c r="AP7" s="45"/>
      <c r="AQ7" s="45"/>
      <c r="AR7" s="45"/>
      <c r="AS7" s="45"/>
      <c r="AT7" s="45"/>
      <c r="AU7" s="33"/>
      <c r="AV7" s="44"/>
      <c r="AW7" s="45"/>
      <c r="AX7" s="45"/>
      <c r="AY7" s="45"/>
      <c r="AZ7" s="45"/>
      <c r="BA7" s="45"/>
      <c r="BB7" s="45"/>
      <c r="BC7" s="33"/>
      <c r="BD7" s="44"/>
      <c r="BE7" s="45"/>
      <c r="BF7" s="45"/>
      <c r="BG7" s="45"/>
      <c r="BH7" s="45"/>
      <c r="BI7" s="45"/>
      <c r="BJ7" s="45"/>
      <c r="BK7" s="61"/>
      <c r="BL7" s="44"/>
      <c r="BM7" s="45"/>
      <c r="BN7" s="45"/>
      <c r="BO7" s="45"/>
      <c r="BP7" s="45"/>
      <c r="BQ7" s="45"/>
      <c r="BR7" s="45"/>
      <c r="BS7" s="33"/>
      <c r="BT7" s="44"/>
      <c r="BU7" s="45"/>
      <c r="BV7" s="45"/>
      <c r="BW7" s="45"/>
      <c r="BX7" s="45"/>
      <c r="BY7" s="45"/>
      <c r="BZ7" s="45"/>
      <c r="CA7" s="33"/>
      <c r="CB7" s="44"/>
      <c r="CC7" s="45"/>
      <c r="CD7" s="45"/>
      <c r="CE7" s="45"/>
      <c r="CF7" s="45"/>
      <c r="CG7" s="45"/>
      <c r="CH7" s="45"/>
      <c r="CI7" s="33"/>
      <c r="CJ7" s="44"/>
      <c r="CK7" s="45"/>
      <c r="CL7" s="45"/>
      <c r="CM7" s="45"/>
      <c r="CN7" s="45"/>
      <c r="CO7" s="45"/>
      <c r="CP7" s="45"/>
      <c r="CQ7" s="33"/>
      <c r="CR7" s="44"/>
      <c r="CS7" s="45"/>
      <c r="CT7" s="45"/>
      <c r="CU7" s="45"/>
      <c r="CV7" s="45"/>
      <c r="CW7" s="45"/>
      <c r="CX7" s="45"/>
      <c r="CY7" s="33"/>
      <c r="CZ7" s="44"/>
      <c r="DA7" s="45"/>
      <c r="DB7" s="45"/>
      <c r="DC7" s="45"/>
      <c r="DD7" s="45"/>
      <c r="DE7" s="45"/>
      <c r="DF7" s="45"/>
      <c r="DG7" s="33"/>
      <c r="DH7" s="44"/>
      <c r="DI7" s="45"/>
      <c r="DJ7" s="45"/>
      <c r="DK7" s="45"/>
      <c r="DL7" s="45"/>
      <c r="DM7" s="45"/>
      <c r="DN7" s="45"/>
      <c r="DO7" s="33"/>
      <c r="DP7" s="44"/>
      <c r="DQ7" s="45"/>
      <c r="DR7" s="45"/>
      <c r="DS7" s="45"/>
      <c r="DT7" s="45"/>
      <c r="DU7" s="45"/>
      <c r="DV7" s="45"/>
      <c r="DW7" s="33"/>
      <c r="DX7" s="57"/>
      <c r="DY7" s="58"/>
      <c r="DZ7" s="58"/>
      <c r="EA7" s="58"/>
      <c r="EB7" s="58"/>
      <c r="EC7" s="58"/>
      <c r="ED7" s="58"/>
      <c r="EE7" s="66"/>
      <c r="EF7" s="85"/>
      <c r="EG7" s="84"/>
    </row>
    <row r="8" spans="1:137" s="2" customFormat="1" ht="69.75" customHeight="1">
      <c r="A8" s="32" t="s">
        <v>5</v>
      </c>
      <c r="B8" s="22" t="s">
        <v>113</v>
      </c>
      <c r="C8" s="28" t="e">
        <f>SUM(#REF!/#REF!)</f>
        <v>#REF!</v>
      </c>
      <c r="D8" s="3"/>
      <c r="E8" s="3"/>
      <c r="F8" s="3"/>
      <c r="G8" s="21"/>
      <c r="H8" s="44" t="e">
        <f>IF('Bay Area'!#REF!=1,1,0)</f>
        <v>#REF!</v>
      </c>
      <c r="I8" s="45" t="e">
        <f>'Bay Area'!#REF!</f>
        <v>#REF!</v>
      </c>
      <c r="J8" s="45" t="e">
        <f>'Bay Area'!#REF!</f>
        <v>#REF!</v>
      </c>
      <c r="K8" s="45" t="e">
        <f>'Bay Area'!#REF!</f>
        <v>#REF!</v>
      </c>
      <c r="L8" s="45" t="e">
        <f>'Bay Area'!#REF!</f>
        <v>#REF!</v>
      </c>
      <c r="M8" s="45" t="e">
        <f>'Bay Area'!#REF!</f>
        <v>#REF!</v>
      </c>
      <c r="N8" s="45" t="e">
        <f>'Bay Area'!#REF!</f>
        <v>#REF!</v>
      </c>
      <c r="O8" s="33" t="e">
        <f>'Bay Area'!#REF!</f>
        <v>#REF!</v>
      </c>
      <c r="P8" s="44" t="e">
        <f>IF(#REF!=1,1,0)</f>
        <v>#REF!</v>
      </c>
      <c r="Q8" s="45" t="e">
        <f>#REF!</f>
        <v>#REF!</v>
      </c>
      <c r="R8" s="45" t="e">
        <f>#REF!</f>
        <v>#REF!</v>
      </c>
      <c r="S8" s="45" t="e">
        <f>#REF!</f>
        <v>#REF!</v>
      </c>
      <c r="T8" s="45" t="e">
        <f>#REF!</f>
        <v>#REF!</v>
      </c>
      <c r="U8" s="45" t="e">
        <f>#REF!</f>
        <v>#REF!</v>
      </c>
      <c r="V8" s="45" t="e">
        <f>#REF!</f>
        <v>#REF!</v>
      </c>
      <c r="W8" s="33" t="e">
        <f>#REF!</f>
        <v>#REF!</v>
      </c>
      <c r="X8" s="44" t="e">
        <f>IF(#REF!=1,1,0)</f>
        <v>#REF!</v>
      </c>
      <c r="Y8" s="45" t="e">
        <f>#REF!</f>
        <v>#REF!</v>
      </c>
      <c r="Z8" s="45" t="e">
        <f>#REF!</f>
        <v>#REF!</v>
      </c>
      <c r="AA8" s="45" t="e">
        <f>#REF!</f>
        <v>#REF!</v>
      </c>
      <c r="AB8" s="45" t="e">
        <f>#REF!</f>
        <v>#REF!</v>
      </c>
      <c r="AC8" s="45" t="e">
        <f>#REF!</f>
        <v>#REF!</v>
      </c>
      <c r="AD8" s="45" t="e">
        <f>#REF!</f>
        <v>#REF!</v>
      </c>
      <c r="AE8" s="45" t="e">
        <f>#REF!</f>
        <v>#REF!</v>
      </c>
      <c r="AF8" s="44" t="e">
        <f>IF(#REF!=1,1,0)</f>
        <v>#REF!</v>
      </c>
      <c r="AG8" s="45" t="e">
        <f>#REF!</f>
        <v>#REF!</v>
      </c>
      <c r="AH8" s="45" t="e">
        <f>#REF!</f>
        <v>#REF!</v>
      </c>
      <c r="AI8" s="45" t="e">
        <f>#REF!</f>
        <v>#REF!</v>
      </c>
      <c r="AJ8" s="45" t="e">
        <f>#REF!</f>
        <v>#REF!</v>
      </c>
      <c r="AK8" s="45" t="e">
        <f>#REF!</f>
        <v>#REF!</v>
      </c>
      <c r="AL8" s="45" t="e">
        <f>#REF!</f>
        <v>#REF!</v>
      </c>
      <c r="AM8" s="33" t="e">
        <f>#REF!</f>
        <v>#REF!</v>
      </c>
      <c r="AN8" s="44" t="e">
        <f>IF(#REF!=1,1,0)</f>
        <v>#REF!</v>
      </c>
      <c r="AO8" s="45" t="e">
        <f>#REF!</f>
        <v>#REF!</v>
      </c>
      <c r="AP8" s="45" t="e">
        <f>#REF!</f>
        <v>#REF!</v>
      </c>
      <c r="AQ8" s="45" t="e">
        <f>#REF!</f>
        <v>#REF!</v>
      </c>
      <c r="AR8" s="45" t="e">
        <f>#REF!</f>
        <v>#REF!</v>
      </c>
      <c r="AS8" s="45" t="e">
        <f>#REF!</f>
        <v>#REF!</v>
      </c>
      <c r="AT8" s="45" t="e">
        <f>#REF!</f>
        <v>#REF!</v>
      </c>
      <c r="AU8" s="33" t="e">
        <f>#REF!</f>
        <v>#REF!</v>
      </c>
      <c r="AV8" s="44" t="e">
        <f>IF(#REF!=1,1,0)</f>
        <v>#REF!</v>
      </c>
      <c r="AW8" s="45" t="e">
        <f>#REF!</f>
        <v>#REF!</v>
      </c>
      <c r="AX8" s="45" t="e">
        <f>#REF!</f>
        <v>#REF!</v>
      </c>
      <c r="AY8" s="45" t="e">
        <f>#REF!</f>
        <v>#REF!</v>
      </c>
      <c r="AZ8" s="45" t="e">
        <f>#REF!</f>
        <v>#REF!</v>
      </c>
      <c r="BA8" s="45" t="e">
        <f>#REF!</f>
        <v>#REF!</v>
      </c>
      <c r="BB8" s="45" t="e">
        <f>#REF!</f>
        <v>#REF!</v>
      </c>
      <c r="BC8" s="33" t="e">
        <f>#REF!</f>
        <v>#REF!</v>
      </c>
      <c r="BD8" s="44" t="e">
        <f>IF(#REF!=1,1,0)</f>
        <v>#REF!</v>
      </c>
      <c r="BE8" s="45" t="e">
        <f>#REF!</f>
        <v>#REF!</v>
      </c>
      <c r="BF8" s="45" t="e">
        <f>#REF!</f>
        <v>#REF!</v>
      </c>
      <c r="BG8" s="45" t="e">
        <f>#REF!</f>
        <v>#REF!</v>
      </c>
      <c r="BH8" s="45" t="e">
        <f>#REF!</f>
        <v>#REF!</v>
      </c>
      <c r="BI8" s="45" t="e">
        <f>#REF!</f>
        <v>#REF!</v>
      </c>
      <c r="BJ8" s="45" t="e">
        <f>#REF!</f>
        <v>#REF!</v>
      </c>
      <c r="BK8" s="61" t="e">
        <f>#REF!</f>
        <v>#REF!</v>
      </c>
      <c r="BL8" s="44" t="e">
        <f>IF(#REF!=1,1,0)</f>
        <v>#REF!</v>
      </c>
      <c r="BM8" s="45" t="e">
        <f>#REF!</f>
        <v>#REF!</v>
      </c>
      <c r="BN8" s="45" t="e">
        <f>#REF!</f>
        <v>#REF!</v>
      </c>
      <c r="BO8" s="45" t="e">
        <f>#REF!</f>
        <v>#REF!</v>
      </c>
      <c r="BP8" s="45" t="e">
        <f>#REF!</f>
        <v>#REF!</v>
      </c>
      <c r="BQ8" s="45" t="e">
        <f>#REF!</f>
        <v>#REF!</v>
      </c>
      <c r="BR8" s="45" t="e">
        <f>#REF!</f>
        <v>#REF!</v>
      </c>
      <c r="BS8" s="33" t="e">
        <f>#REF!</f>
        <v>#REF!</v>
      </c>
      <c r="BT8" s="44" t="e">
        <f>IF(#REF!=1,1,0)</f>
        <v>#REF!</v>
      </c>
      <c r="BU8" s="45" t="e">
        <f>#REF!</f>
        <v>#REF!</v>
      </c>
      <c r="BV8" s="45" t="e">
        <f>#REF!</f>
        <v>#REF!</v>
      </c>
      <c r="BW8" s="45" t="e">
        <f>#REF!</f>
        <v>#REF!</v>
      </c>
      <c r="BX8" s="45" t="e">
        <f>#REF!</f>
        <v>#REF!</v>
      </c>
      <c r="BY8" s="45" t="e">
        <f>#REF!</f>
        <v>#REF!</v>
      </c>
      <c r="BZ8" s="45" t="e">
        <f>#REF!</f>
        <v>#REF!</v>
      </c>
      <c r="CA8" s="33" t="e">
        <f>#REF!</f>
        <v>#REF!</v>
      </c>
      <c r="CB8" s="44" t="e">
        <f>IF(#REF!=1,1,0)</f>
        <v>#REF!</v>
      </c>
      <c r="CC8" s="45" t="e">
        <f>#REF!</f>
        <v>#REF!</v>
      </c>
      <c r="CD8" s="45" t="e">
        <f>#REF!</f>
        <v>#REF!</v>
      </c>
      <c r="CE8" s="45" t="e">
        <f>#REF!</f>
        <v>#REF!</v>
      </c>
      <c r="CF8" s="45" t="e">
        <f>#REF!</f>
        <v>#REF!</v>
      </c>
      <c r="CG8" s="45" t="e">
        <f>#REF!</f>
        <v>#REF!</v>
      </c>
      <c r="CH8" s="45" t="e">
        <f>#REF!</f>
        <v>#REF!</v>
      </c>
      <c r="CI8" s="33" t="e">
        <f>#REF!</f>
        <v>#REF!</v>
      </c>
      <c r="CJ8" s="44" t="e">
        <f>IF(#REF!=1,1,0)</f>
        <v>#REF!</v>
      </c>
      <c r="CK8" s="45" t="e">
        <f>#REF!</f>
        <v>#REF!</v>
      </c>
      <c r="CL8" s="45" t="e">
        <f>#REF!</f>
        <v>#REF!</v>
      </c>
      <c r="CM8" s="45" t="e">
        <f>#REF!</f>
        <v>#REF!</v>
      </c>
      <c r="CN8" s="45" t="e">
        <f>#REF!</f>
        <v>#REF!</v>
      </c>
      <c r="CO8" s="45" t="e">
        <f>#REF!</f>
        <v>#REF!</v>
      </c>
      <c r="CP8" s="45" t="e">
        <f>#REF!</f>
        <v>#REF!</v>
      </c>
      <c r="CQ8" s="33" t="e">
        <f>#REF!</f>
        <v>#REF!</v>
      </c>
      <c r="CR8" s="44" t="e">
        <f>IF(#REF!=1,1,0)</f>
        <v>#REF!</v>
      </c>
      <c r="CS8" s="45" t="e">
        <f>#REF!</f>
        <v>#REF!</v>
      </c>
      <c r="CT8" s="45" t="e">
        <f>#REF!</f>
        <v>#REF!</v>
      </c>
      <c r="CU8" s="45" t="e">
        <f>#REF!</f>
        <v>#REF!</v>
      </c>
      <c r="CV8" s="45" t="e">
        <f>#REF!</f>
        <v>#REF!</v>
      </c>
      <c r="CW8" s="45" t="e">
        <f>#REF!</f>
        <v>#REF!</v>
      </c>
      <c r="CX8" s="45" t="e">
        <f>#REF!</f>
        <v>#REF!</v>
      </c>
      <c r="CY8" s="33" t="e">
        <f>#REF!</f>
        <v>#REF!</v>
      </c>
      <c r="CZ8" s="44" t="e">
        <f>IF(#REF!=1,1,0)</f>
        <v>#REF!</v>
      </c>
      <c r="DA8" s="45" t="e">
        <f>#REF!</f>
        <v>#REF!</v>
      </c>
      <c r="DB8" s="45" t="e">
        <f>#REF!</f>
        <v>#REF!</v>
      </c>
      <c r="DC8" s="45" t="e">
        <f>#REF!</f>
        <v>#REF!</v>
      </c>
      <c r="DD8" s="45" t="e">
        <f>#REF!</f>
        <v>#REF!</v>
      </c>
      <c r="DE8" s="45" t="e">
        <f>#REF!</f>
        <v>#REF!</v>
      </c>
      <c r="DF8" s="45" t="e">
        <f>#REF!</f>
        <v>#REF!</v>
      </c>
      <c r="DG8" s="33" t="e">
        <f>#REF!</f>
        <v>#REF!</v>
      </c>
      <c r="DH8" s="44" t="e">
        <f>IF(#REF!=1,1,0)</f>
        <v>#REF!</v>
      </c>
      <c r="DI8" s="45" t="e">
        <f>#REF!</f>
        <v>#REF!</v>
      </c>
      <c r="DJ8" s="45" t="e">
        <f>#REF!</f>
        <v>#REF!</v>
      </c>
      <c r="DK8" s="45" t="e">
        <f>#REF!</f>
        <v>#REF!</v>
      </c>
      <c r="DL8" s="45" t="e">
        <f>#REF!</f>
        <v>#REF!</v>
      </c>
      <c r="DM8" s="45" t="e">
        <f>#REF!</f>
        <v>#REF!</v>
      </c>
      <c r="DN8" s="45" t="e">
        <f>#REF!</f>
        <v>#REF!</v>
      </c>
      <c r="DO8" s="33" t="e">
        <f>#REF!</f>
        <v>#REF!</v>
      </c>
      <c r="DP8" s="44" t="e">
        <f>IF(#REF!=1,1,0)</f>
        <v>#REF!</v>
      </c>
      <c r="DQ8" s="45" t="e">
        <f>#REF!</f>
        <v>#REF!</v>
      </c>
      <c r="DR8" s="45" t="e">
        <f>#REF!</f>
        <v>#REF!</v>
      </c>
      <c r="DS8" s="45" t="e">
        <f>#REF!</f>
        <v>#REF!</v>
      </c>
      <c r="DT8" s="45" t="e">
        <f>#REF!</f>
        <v>#REF!</v>
      </c>
      <c r="DU8" s="45" t="e">
        <f>#REF!</f>
        <v>#REF!</v>
      </c>
      <c r="DV8" s="45" t="e">
        <f>#REF!</f>
        <v>#REF!</v>
      </c>
      <c r="DW8" s="33" t="e">
        <f>#REF!</f>
        <v>#REF!</v>
      </c>
      <c r="DX8" s="57" t="e">
        <f aca="true" t="shared" si="5" ref="DX8:EE16">SUM(H8+P8+X8+AF8+AN8+AV8+BD8+BL8+BT8+CB8+CJ8+CR8+CZ8+DH8+DP8)</f>
        <v>#REF!</v>
      </c>
      <c r="DY8" s="58" t="e">
        <f t="shared" si="5"/>
        <v>#REF!</v>
      </c>
      <c r="DZ8" s="58" t="e">
        <f t="shared" si="5"/>
        <v>#REF!</v>
      </c>
      <c r="EA8" s="58" t="e">
        <f t="shared" si="5"/>
        <v>#REF!</v>
      </c>
      <c r="EB8" s="58" t="e">
        <f t="shared" si="5"/>
        <v>#REF!</v>
      </c>
      <c r="EC8" s="58" t="e">
        <f t="shared" si="5"/>
        <v>#REF!</v>
      </c>
      <c r="ED8" s="58" t="e">
        <f t="shared" si="5"/>
        <v>#REF!</v>
      </c>
      <c r="EE8" s="66" t="e">
        <f t="shared" si="5"/>
        <v>#REF!</v>
      </c>
      <c r="EF8" s="57" t="e">
        <f aca="true" t="shared" si="6" ref="EF8:EF25">DY8</f>
        <v>#REF!</v>
      </c>
      <c r="EG8" s="66" t="e">
        <f aca="true" t="shared" si="7" ref="EG8:EG25">SUM(DX8-DY8)</f>
        <v>#REF!</v>
      </c>
    </row>
    <row r="9" spans="1:137" s="2" customFormat="1" ht="42" customHeight="1">
      <c r="A9" s="32" t="s">
        <v>6</v>
      </c>
      <c r="B9" s="23" t="s">
        <v>26</v>
      </c>
      <c r="C9" s="28" t="e">
        <f>SUM(#REF!/#REF!)</f>
        <v>#REF!</v>
      </c>
      <c r="D9" s="3"/>
      <c r="E9" s="3"/>
      <c r="F9" s="3"/>
      <c r="G9" s="21"/>
      <c r="H9" s="44" t="e">
        <f>IF('Bay Area'!#REF!=1,1,0)</f>
        <v>#REF!</v>
      </c>
      <c r="I9" s="45" t="e">
        <f>'Bay Area'!#REF!</f>
        <v>#REF!</v>
      </c>
      <c r="J9" s="45" t="e">
        <f>'Bay Area'!#REF!</f>
        <v>#REF!</v>
      </c>
      <c r="K9" s="45" t="e">
        <f>'Bay Area'!#REF!</f>
        <v>#REF!</v>
      </c>
      <c r="L9" s="45" t="e">
        <f>'Bay Area'!#REF!</f>
        <v>#REF!</v>
      </c>
      <c r="M9" s="45" t="e">
        <f>'Bay Area'!#REF!</f>
        <v>#REF!</v>
      </c>
      <c r="N9" s="45" t="e">
        <f>'Bay Area'!#REF!</f>
        <v>#REF!</v>
      </c>
      <c r="O9" s="33" t="e">
        <f>'Bay Area'!#REF!</f>
        <v>#REF!</v>
      </c>
      <c r="P9" s="44" t="e">
        <f>IF(#REF!=1,1,0)</f>
        <v>#REF!</v>
      </c>
      <c r="Q9" s="45" t="e">
        <f>#REF!</f>
        <v>#REF!</v>
      </c>
      <c r="R9" s="45" t="e">
        <f>#REF!</f>
        <v>#REF!</v>
      </c>
      <c r="S9" s="45" t="e">
        <f>#REF!</f>
        <v>#REF!</v>
      </c>
      <c r="T9" s="45" t="e">
        <f>#REF!</f>
        <v>#REF!</v>
      </c>
      <c r="U9" s="45" t="e">
        <f>#REF!</f>
        <v>#REF!</v>
      </c>
      <c r="V9" s="45" t="e">
        <f>#REF!</f>
        <v>#REF!</v>
      </c>
      <c r="W9" s="33" t="e">
        <f>#REF!</f>
        <v>#REF!</v>
      </c>
      <c r="X9" s="44" t="e">
        <f>IF(#REF!=1,1,0)</f>
        <v>#REF!</v>
      </c>
      <c r="Y9" s="45" t="e">
        <f>#REF!</f>
        <v>#REF!</v>
      </c>
      <c r="Z9" s="45" t="e">
        <f>#REF!</f>
        <v>#REF!</v>
      </c>
      <c r="AA9" s="45" t="e">
        <f>#REF!</f>
        <v>#REF!</v>
      </c>
      <c r="AB9" s="45" t="e">
        <f>#REF!</f>
        <v>#REF!</v>
      </c>
      <c r="AC9" s="45" t="e">
        <f>#REF!</f>
        <v>#REF!</v>
      </c>
      <c r="AD9" s="45" t="e">
        <f>#REF!</f>
        <v>#REF!</v>
      </c>
      <c r="AE9" s="45" t="e">
        <f>#REF!</f>
        <v>#REF!</v>
      </c>
      <c r="AF9" s="44" t="e">
        <f>IF(#REF!=1,1,0)</f>
        <v>#REF!</v>
      </c>
      <c r="AG9" s="45" t="e">
        <f>#REF!</f>
        <v>#REF!</v>
      </c>
      <c r="AH9" s="45" t="e">
        <f>#REF!</f>
        <v>#REF!</v>
      </c>
      <c r="AI9" s="45" t="e">
        <f>#REF!</f>
        <v>#REF!</v>
      </c>
      <c r="AJ9" s="45" t="e">
        <f>#REF!</f>
        <v>#REF!</v>
      </c>
      <c r="AK9" s="45" t="e">
        <f>#REF!</f>
        <v>#REF!</v>
      </c>
      <c r="AL9" s="45" t="e">
        <f>#REF!</f>
        <v>#REF!</v>
      </c>
      <c r="AM9" s="33" t="e">
        <f>#REF!</f>
        <v>#REF!</v>
      </c>
      <c r="AN9" s="44" t="e">
        <f>IF(#REF!=1,1,0)</f>
        <v>#REF!</v>
      </c>
      <c r="AO9" s="45" t="e">
        <f>#REF!</f>
        <v>#REF!</v>
      </c>
      <c r="AP9" s="45" t="e">
        <f>#REF!</f>
        <v>#REF!</v>
      </c>
      <c r="AQ9" s="45" t="e">
        <f>#REF!</f>
        <v>#REF!</v>
      </c>
      <c r="AR9" s="45" t="e">
        <f>#REF!</f>
        <v>#REF!</v>
      </c>
      <c r="AS9" s="45" t="e">
        <f>#REF!</f>
        <v>#REF!</v>
      </c>
      <c r="AT9" s="45" t="e">
        <f>#REF!</f>
        <v>#REF!</v>
      </c>
      <c r="AU9" s="33" t="e">
        <f>#REF!</f>
        <v>#REF!</v>
      </c>
      <c r="AV9" s="44" t="e">
        <f>IF(#REF!=1,1,0)</f>
        <v>#REF!</v>
      </c>
      <c r="AW9" s="45" t="e">
        <f>#REF!</f>
        <v>#REF!</v>
      </c>
      <c r="AX9" s="45" t="e">
        <f>#REF!</f>
        <v>#REF!</v>
      </c>
      <c r="AY9" s="45" t="e">
        <f>#REF!</f>
        <v>#REF!</v>
      </c>
      <c r="AZ9" s="45" t="e">
        <f>#REF!</f>
        <v>#REF!</v>
      </c>
      <c r="BA9" s="45" t="e">
        <f>#REF!</f>
        <v>#REF!</v>
      </c>
      <c r="BB9" s="45" t="e">
        <f>#REF!</f>
        <v>#REF!</v>
      </c>
      <c r="BC9" s="33" t="e">
        <f>#REF!</f>
        <v>#REF!</v>
      </c>
      <c r="BD9" s="44" t="e">
        <f>IF(#REF!=1,1,0)</f>
        <v>#REF!</v>
      </c>
      <c r="BE9" s="45" t="e">
        <f>#REF!</f>
        <v>#REF!</v>
      </c>
      <c r="BF9" s="45" t="e">
        <f>#REF!</f>
        <v>#REF!</v>
      </c>
      <c r="BG9" s="45" t="e">
        <f>#REF!</f>
        <v>#REF!</v>
      </c>
      <c r="BH9" s="45" t="e">
        <f>#REF!</f>
        <v>#REF!</v>
      </c>
      <c r="BI9" s="45" t="e">
        <f>#REF!</f>
        <v>#REF!</v>
      </c>
      <c r="BJ9" s="45" t="e">
        <f>#REF!</f>
        <v>#REF!</v>
      </c>
      <c r="BK9" s="61" t="e">
        <f>#REF!</f>
        <v>#REF!</v>
      </c>
      <c r="BL9" s="44" t="e">
        <f>IF(#REF!=1,1,0)</f>
        <v>#REF!</v>
      </c>
      <c r="BM9" s="45" t="e">
        <f>#REF!</f>
        <v>#REF!</v>
      </c>
      <c r="BN9" s="45" t="e">
        <f>#REF!</f>
        <v>#REF!</v>
      </c>
      <c r="BO9" s="45" t="e">
        <f>#REF!</f>
        <v>#REF!</v>
      </c>
      <c r="BP9" s="45" t="e">
        <f>#REF!</f>
        <v>#REF!</v>
      </c>
      <c r="BQ9" s="45" t="e">
        <f>#REF!</f>
        <v>#REF!</v>
      </c>
      <c r="BR9" s="45" t="e">
        <f>#REF!</f>
        <v>#REF!</v>
      </c>
      <c r="BS9" s="33" t="e">
        <f>#REF!</f>
        <v>#REF!</v>
      </c>
      <c r="BT9" s="44" t="e">
        <f>IF(#REF!=1,1,0)</f>
        <v>#REF!</v>
      </c>
      <c r="BU9" s="45" t="e">
        <f>#REF!</f>
        <v>#REF!</v>
      </c>
      <c r="BV9" s="45" t="e">
        <f>#REF!</f>
        <v>#REF!</v>
      </c>
      <c r="BW9" s="45" t="e">
        <f>#REF!</f>
        <v>#REF!</v>
      </c>
      <c r="BX9" s="45" t="e">
        <f>#REF!</f>
        <v>#REF!</v>
      </c>
      <c r="BY9" s="45" t="e">
        <f>#REF!</f>
        <v>#REF!</v>
      </c>
      <c r="BZ9" s="45" t="e">
        <f>#REF!</f>
        <v>#REF!</v>
      </c>
      <c r="CA9" s="33" t="e">
        <f>#REF!</f>
        <v>#REF!</v>
      </c>
      <c r="CB9" s="44" t="e">
        <f>IF(#REF!=1,1,0)</f>
        <v>#REF!</v>
      </c>
      <c r="CC9" s="45" t="e">
        <f>#REF!</f>
        <v>#REF!</v>
      </c>
      <c r="CD9" s="45" t="e">
        <f>#REF!</f>
        <v>#REF!</v>
      </c>
      <c r="CE9" s="45" t="e">
        <f>#REF!</f>
        <v>#REF!</v>
      </c>
      <c r="CF9" s="45" t="e">
        <f>#REF!</f>
        <v>#REF!</v>
      </c>
      <c r="CG9" s="45" t="e">
        <f>#REF!</f>
        <v>#REF!</v>
      </c>
      <c r="CH9" s="45" t="e">
        <f>#REF!</f>
        <v>#REF!</v>
      </c>
      <c r="CI9" s="33" t="e">
        <f>#REF!</f>
        <v>#REF!</v>
      </c>
      <c r="CJ9" s="44" t="e">
        <f>IF(#REF!=1,1,0)</f>
        <v>#REF!</v>
      </c>
      <c r="CK9" s="45" t="e">
        <f>#REF!</f>
        <v>#REF!</v>
      </c>
      <c r="CL9" s="45" t="e">
        <f>#REF!</f>
        <v>#REF!</v>
      </c>
      <c r="CM9" s="45" t="e">
        <f>#REF!</f>
        <v>#REF!</v>
      </c>
      <c r="CN9" s="45" t="e">
        <f>#REF!</f>
        <v>#REF!</v>
      </c>
      <c r="CO9" s="45" t="e">
        <f>#REF!</f>
        <v>#REF!</v>
      </c>
      <c r="CP9" s="45" t="e">
        <f>#REF!</f>
        <v>#REF!</v>
      </c>
      <c r="CQ9" s="33" t="e">
        <f>#REF!</f>
        <v>#REF!</v>
      </c>
      <c r="CR9" s="44" t="e">
        <f>IF(#REF!=1,1,0)</f>
        <v>#REF!</v>
      </c>
      <c r="CS9" s="45" t="e">
        <f>#REF!</f>
        <v>#REF!</v>
      </c>
      <c r="CT9" s="45" t="e">
        <f>#REF!</f>
        <v>#REF!</v>
      </c>
      <c r="CU9" s="45" t="e">
        <f>#REF!</f>
        <v>#REF!</v>
      </c>
      <c r="CV9" s="45" t="e">
        <f>#REF!</f>
        <v>#REF!</v>
      </c>
      <c r="CW9" s="45" t="e">
        <f>#REF!</f>
        <v>#REF!</v>
      </c>
      <c r="CX9" s="45" t="e">
        <f>#REF!</f>
        <v>#REF!</v>
      </c>
      <c r="CY9" s="33" t="e">
        <f>#REF!</f>
        <v>#REF!</v>
      </c>
      <c r="CZ9" s="44" t="e">
        <f>IF(#REF!=1,1,0)</f>
        <v>#REF!</v>
      </c>
      <c r="DA9" s="45" t="e">
        <f>#REF!</f>
        <v>#REF!</v>
      </c>
      <c r="DB9" s="45" t="e">
        <f>#REF!</f>
        <v>#REF!</v>
      </c>
      <c r="DC9" s="45" t="e">
        <f>#REF!</f>
        <v>#REF!</v>
      </c>
      <c r="DD9" s="45" t="e">
        <f>#REF!</f>
        <v>#REF!</v>
      </c>
      <c r="DE9" s="45" t="e">
        <f>#REF!</f>
        <v>#REF!</v>
      </c>
      <c r="DF9" s="45" t="e">
        <f>#REF!</f>
        <v>#REF!</v>
      </c>
      <c r="DG9" s="33" t="e">
        <f>#REF!</f>
        <v>#REF!</v>
      </c>
      <c r="DH9" s="44" t="e">
        <f>IF(#REF!=1,1,0)</f>
        <v>#REF!</v>
      </c>
      <c r="DI9" s="45" t="e">
        <f>#REF!</f>
        <v>#REF!</v>
      </c>
      <c r="DJ9" s="45" t="e">
        <f>#REF!</f>
        <v>#REF!</v>
      </c>
      <c r="DK9" s="45" t="e">
        <f>#REF!</f>
        <v>#REF!</v>
      </c>
      <c r="DL9" s="45" t="e">
        <f>#REF!</f>
        <v>#REF!</v>
      </c>
      <c r="DM9" s="45" t="e">
        <f>#REF!</f>
        <v>#REF!</v>
      </c>
      <c r="DN9" s="45" t="e">
        <f>#REF!</f>
        <v>#REF!</v>
      </c>
      <c r="DO9" s="33" t="e">
        <f>#REF!</f>
        <v>#REF!</v>
      </c>
      <c r="DP9" s="44" t="e">
        <f>IF(#REF!=1,1,0)</f>
        <v>#REF!</v>
      </c>
      <c r="DQ9" s="45" t="e">
        <f>#REF!</f>
        <v>#REF!</v>
      </c>
      <c r="DR9" s="45" t="e">
        <f>#REF!</f>
        <v>#REF!</v>
      </c>
      <c r="DS9" s="45" t="e">
        <f>#REF!</f>
        <v>#REF!</v>
      </c>
      <c r="DT9" s="45" t="e">
        <f>#REF!</f>
        <v>#REF!</v>
      </c>
      <c r="DU9" s="45" t="e">
        <f>#REF!</f>
        <v>#REF!</v>
      </c>
      <c r="DV9" s="45" t="e">
        <f>#REF!</f>
        <v>#REF!</v>
      </c>
      <c r="DW9" s="33" t="e">
        <f>#REF!</f>
        <v>#REF!</v>
      </c>
      <c r="DX9" s="57" t="e">
        <f t="shared" si="5"/>
        <v>#REF!</v>
      </c>
      <c r="DY9" s="58" t="e">
        <f t="shared" si="5"/>
        <v>#REF!</v>
      </c>
      <c r="DZ9" s="58" t="e">
        <f t="shared" si="5"/>
        <v>#REF!</v>
      </c>
      <c r="EA9" s="58" t="e">
        <f t="shared" si="5"/>
        <v>#REF!</v>
      </c>
      <c r="EB9" s="58" t="e">
        <f t="shared" si="5"/>
        <v>#REF!</v>
      </c>
      <c r="EC9" s="58" t="e">
        <f t="shared" si="5"/>
        <v>#REF!</v>
      </c>
      <c r="ED9" s="58" t="e">
        <f t="shared" si="5"/>
        <v>#REF!</v>
      </c>
      <c r="EE9" s="66" t="e">
        <f t="shared" si="5"/>
        <v>#REF!</v>
      </c>
      <c r="EF9" s="57" t="e">
        <f t="shared" si="6"/>
        <v>#REF!</v>
      </c>
      <c r="EG9" s="66" t="e">
        <f t="shared" si="7"/>
        <v>#REF!</v>
      </c>
    </row>
    <row r="10" spans="1:137" s="2" customFormat="1" ht="44.25" customHeight="1">
      <c r="A10" s="32" t="s">
        <v>7</v>
      </c>
      <c r="B10" s="23" t="s">
        <v>27</v>
      </c>
      <c r="C10" s="28" t="e">
        <f>SUM(#REF!/#REF!)</f>
        <v>#REF!</v>
      </c>
      <c r="D10" s="3"/>
      <c r="E10" s="3"/>
      <c r="F10" s="3"/>
      <c r="G10" s="21"/>
      <c r="H10" s="44" t="e">
        <f>IF('Bay Area'!#REF!=1,1,0)</f>
        <v>#REF!</v>
      </c>
      <c r="I10" s="45" t="e">
        <f>'Bay Area'!#REF!</f>
        <v>#REF!</v>
      </c>
      <c r="J10" s="45" t="e">
        <f>'Bay Area'!#REF!</f>
        <v>#REF!</v>
      </c>
      <c r="K10" s="45" t="e">
        <f>'Bay Area'!#REF!</f>
        <v>#REF!</v>
      </c>
      <c r="L10" s="45" t="e">
        <f>'Bay Area'!#REF!</f>
        <v>#REF!</v>
      </c>
      <c r="M10" s="45" t="e">
        <f>'Bay Area'!#REF!</f>
        <v>#REF!</v>
      </c>
      <c r="N10" s="45" t="e">
        <f>'Bay Area'!#REF!</f>
        <v>#REF!</v>
      </c>
      <c r="O10" s="33" t="e">
        <f>'Bay Area'!#REF!</f>
        <v>#REF!</v>
      </c>
      <c r="P10" s="44" t="e">
        <f>IF(#REF!=1,1,0)</f>
        <v>#REF!</v>
      </c>
      <c r="Q10" s="45" t="e">
        <f>#REF!</f>
        <v>#REF!</v>
      </c>
      <c r="R10" s="45" t="e">
        <f>#REF!</f>
        <v>#REF!</v>
      </c>
      <c r="S10" s="45" t="e">
        <f>#REF!</f>
        <v>#REF!</v>
      </c>
      <c r="T10" s="45" t="e">
        <f>#REF!</f>
        <v>#REF!</v>
      </c>
      <c r="U10" s="45" t="e">
        <f>#REF!</f>
        <v>#REF!</v>
      </c>
      <c r="V10" s="45" t="e">
        <f>#REF!</f>
        <v>#REF!</v>
      </c>
      <c r="W10" s="33"/>
      <c r="X10" s="44" t="e">
        <f>IF(#REF!=1,1,0)</f>
        <v>#REF!</v>
      </c>
      <c r="Y10" s="45" t="e">
        <f>#REF!</f>
        <v>#REF!</v>
      </c>
      <c r="Z10" s="45" t="e">
        <f>#REF!</f>
        <v>#REF!</v>
      </c>
      <c r="AA10" s="45" t="e">
        <f>#REF!</f>
        <v>#REF!</v>
      </c>
      <c r="AB10" s="45" t="e">
        <f>#REF!</f>
        <v>#REF!</v>
      </c>
      <c r="AC10" s="45" t="e">
        <f>#REF!</f>
        <v>#REF!</v>
      </c>
      <c r="AD10" s="45" t="e">
        <f>#REF!</f>
        <v>#REF!</v>
      </c>
      <c r="AE10" s="45" t="e">
        <f>#REF!</f>
        <v>#REF!</v>
      </c>
      <c r="AF10" s="44" t="e">
        <f>IF(#REF!=1,1,0)</f>
        <v>#REF!</v>
      </c>
      <c r="AG10" s="45" t="e">
        <f>#REF!</f>
        <v>#REF!</v>
      </c>
      <c r="AH10" s="45" t="e">
        <f>#REF!</f>
        <v>#REF!</v>
      </c>
      <c r="AI10" s="45" t="e">
        <f>#REF!</f>
        <v>#REF!</v>
      </c>
      <c r="AJ10" s="45" t="e">
        <f>#REF!</f>
        <v>#REF!</v>
      </c>
      <c r="AK10" s="45" t="e">
        <f>#REF!</f>
        <v>#REF!</v>
      </c>
      <c r="AL10" s="45" t="e">
        <f>#REF!</f>
        <v>#REF!</v>
      </c>
      <c r="AM10" s="33" t="e">
        <f>#REF!</f>
        <v>#REF!</v>
      </c>
      <c r="AN10" s="44" t="e">
        <f>IF(#REF!=1,1,0)</f>
        <v>#REF!</v>
      </c>
      <c r="AO10" s="45" t="e">
        <f>#REF!</f>
        <v>#REF!</v>
      </c>
      <c r="AP10" s="45" t="e">
        <f>#REF!</f>
        <v>#REF!</v>
      </c>
      <c r="AQ10" s="45" t="e">
        <f>#REF!</f>
        <v>#REF!</v>
      </c>
      <c r="AR10" s="45" t="e">
        <f>#REF!</f>
        <v>#REF!</v>
      </c>
      <c r="AS10" s="45" t="e">
        <f>#REF!</f>
        <v>#REF!</v>
      </c>
      <c r="AT10" s="45" t="e">
        <f>#REF!</f>
        <v>#REF!</v>
      </c>
      <c r="AU10" s="33" t="e">
        <f>#REF!</f>
        <v>#REF!</v>
      </c>
      <c r="AV10" s="44" t="e">
        <f>IF(#REF!=1,1,0)</f>
        <v>#REF!</v>
      </c>
      <c r="AW10" s="45" t="e">
        <f>#REF!</f>
        <v>#REF!</v>
      </c>
      <c r="AX10" s="45" t="e">
        <f>#REF!</f>
        <v>#REF!</v>
      </c>
      <c r="AY10" s="45" t="e">
        <f>#REF!</f>
        <v>#REF!</v>
      </c>
      <c r="AZ10" s="45" t="e">
        <f>#REF!</f>
        <v>#REF!</v>
      </c>
      <c r="BA10" s="45" t="e">
        <f>#REF!</f>
        <v>#REF!</v>
      </c>
      <c r="BB10" s="45" t="e">
        <f>#REF!</f>
        <v>#REF!</v>
      </c>
      <c r="BC10" s="33" t="e">
        <f>#REF!</f>
        <v>#REF!</v>
      </c>
      <c r="BD10" s="44" t="e">
        <f>IF(#REF!=1,1,0)</f>
        <v>#REF!</v>
      </c>
      <c r="BE10" s="45" t="e">
        <f>#REF!</f>
        <v>#REF!</v>
      </c>
      <c r="BF10" s="45" t="e">
        <f>#REF!</f>
        <v>#REF!</v>
      </c>
      <c r="BG10" s="45" t="e">
        <f>#REF!</f>
        <v>#REF!</v>
      </c>
      <c r="BH10" s="45" t="e">
        <f>#REF!</f>
        <v>#REF!</v>
      </c>
      <c r="BI10" s="45" t="e">
        <f>#REF!</f>
        <v>#REF!</v>
      </c>
      <c r="BJ10" s="45" t="e">
        <f>#REF!</f>
        <v>#REF!</v>
      </c>
      <c r="BK10" s="61" t="e">
        <f>#REF!</f>
        <v>#REF!</v>
      </c>
      <c r="BL10" s="44" t="e">
        <f>IF(#REF!=1,1,0)</f>
        <v>#REF!</v>
      </c>
      <c r="BM10" s="45" t="e">
        <f>#REF!</f>
        <v>#REF!</v>
      </c>
      <c r="BN10" s="45" t="e">
        <f>#REF!</f>
        <v>#REF!</v>
      </c>
      <c r="BO10" s="45" t="e">
        <f>#REF!</f>
        <v>#REF!</v>
      </c>
      <c r="BP10" s="45" t="e">
        <f>#REF!</f>
        <v>#REF!</v>
      </c>
      <c r="BQ10" s="45" t="e">
        <f>#REF!</f>
        <v>#REF!</v>
      </c>
      <c r="BR10" s="45" t="e">
        <f>#REF!</f>
        <v>#REF!</v>
      </c>
      <c r="BS10" s="33" t="e">
        <f>#REF!</f>
        <v>#REF!</v>
      </c>
      <c r="BT10" s="44" t="e">
        <f>IF(#REF!=1,1,0)</f>
        <v>#REF!</v>
      </c>
      <c r="BU10" s="45" t="e">
        <f>#REF!</f>
        <v>#REF!</v>
      </c>
      <c r="BV10" s="45" t="e">
        <f>#REF!</f>
        <v>#REF!</v>
      </c>
      <c r="BW10" s="45" t="e">
        <f>#REF!</f>
        <v>#REF!</v>
      </c>
      <c r="BX10" s="45" t="e">
        <f>#REF!</f>
        <v>#REF!</v>
      </c>
      <c r="BY10" s="45" t="e">
        <f>#REF!</f>
        <v>#REF!</v>
      </c>
      <c r="BZ10" s="45" t="e">
        <f>#REF!</f>
        <v>#REF!</v>
      </c>
      <c r="CA10" s="33" t="e">
        <f>#REF!</f>
        <v>#REF!</v>
      </c>
      <c r="CB10" s="44" t="e">
        <f>IF(#REF!=1,1,0)</f>
        <v>#REF!</v>
      </c>
      <c r="CC10" s="45" t="e">
        <f>#REF!</f>
        <v>#REF!</v>
      </c>
      <c r="CD10" s="45" t="e">
        <f>#REF!</f>
        <v>#REF!</v>
      </c>
      <c r="CE10" s="45" t="e">
        <f>#REF!</f>
        <v>#REF!</v>
      </c>
      <c r="CF10" s="45" t="e">
        <f>#REF!</f>
        <v>#REF!</v>
      </c>
      <c r="CG10" s="45" t="e">
        <f>#REF!</f>
        <v>#REF!</v>
      </c>
      <c r="CH10" s="45" t="e">
        <f>#REF!</f>
        <v>#REF!</v>
      </c>
      <c r="CI10" s="33" t="e">
        <f>#REF!</f>
        <v>#REF!</v>
      </c>
      <c r="CJ10" s="44" t="e">
        <f>IF(#REF!=1,1,0)</f>
        <v>#REF!</v>
      </c>
      <c r="CK10" s="45" t="e">
        <f>#REF!</f>
        <v>#REF!</v>
      </c>
      <c r="CL10" s="45" t="e">
        <f>#REF!</f>
        <v>#REF!</v>
      </c>
      <c r="CM10" s="45" t="e">
        <f>#REF!</f>
        <v>#REF!</v>
      </c>
      <c r="CN10" s="45" t="e">
        <f>#REF!</f>
        <v>#REF!</v>
      </c>
      <c r="CO10" s="45" t="e">
        <f>#REF!</f>
        <v>#REF!</v>
      </c>
      <c r="CP10" s="45" t="e">
        <f>#REF!</f>
        <v>#REF!</v>
      </c>
      <c r="CQ10" s="33" t="e">
        <f>#REF!</f>
        <v>#REF!</v>
      </c>
      <c r="CR10" s="44" t="e">
        <f>IF(#REF!=1,1,0)</f>
        <v>#REF!</v>
      </c>
      <c r="CS10" s="45" t="e">
        <f>#REF!</f>
        <v>#REF!</v>
      </c>
      <c r="CT10" s="45" t="e">
        <f>#REF!</f>
        <v>#REF!</v>
      </c>
      <c r="CU10" s="45" t="e">
        <f>#REF!</f>
        <v>#REF!</v>
      </c>
      <c r="CV10" s="45" t="e">
        <f>#REF!</f>
        <v>#REF!</v>
      </c>
      <c r="CW10" s="45" t="e">
        <f>#REF!</f>
        <v>#REF!</v>
      </c>
      <c r="CX10" s="45" t="e">
        <f>#REF!</f>
        <v>#REF!</v>
      </c>
      <c r="CY10" s="33" t="e">
        <f>#REF!</f>
        <v>#REF!</v>
      </c>
      <c r="CZ10" s="44" t="e">
        <f>IF(#REF!=1,1,0)</f>
        <v>#REF!</v>
      </c>
      <c r="DA10" s="45" t="e">
        <f>#REF!</f>
        <v>#REF!</v>
      </c>
      <c r="DB10" s="45" t="e">
        <f>#REF!</f>
        <v>#REF!</v>
      </c>
      <c r="DC10" s="45" t="e">
        <f>#REF!</f>
        <v>#REF!</v>
      </c>
      <c r="DD10" s="45" t="e">
        <f>#REF!</f>
        <v>#REF!</v>
      </c>
      <c r="DE10" s="45" t="e">
        <f>#REF!</f>
        <v>#REF!</v>
      </c>
      <c r="DF10" s="45" t="e">
        <f>#REF!</f>
        <v>#REF!</v>
      </c>
      <c r="DG10" s="33" t="e">
        <f>#REF!</f>
        <v>#REF!</v>
      </c>
      <c r="DH10" s="44" t="e">
        <f>IF(#REF!=1,1,0)</f>
        <v>#REF!</v>
      </c>
      <c r="DI10" s="45" t="e">
        <f>#REF!</f>
        <v>#REF!</v>
      </c>
      <c r="DJ10" s="45" t="e">
        <f>#REF!</f>
        <v>#REF!</v>
      </c>
      <c r="DK10" s="45" t="e">
        <f>#REF!</f>
        <v>#REF!</v>
      </c>
      <c r="DL10" s="45" t="e">
        <f>#REF!</f>
        <v>#REF!</v>
      </c>
      <c r="DM10" s="45" t="e">
        <f>#REF!</f>
        <v>#REF!</v>
      </c>
      <c r="DN10" s="45" t="e">
        <f>#REF!</f>
        <v>#REF!</v>
      </c>
      <c r="DO10" s="33" t="e">
        <f>#REF!</f>
        <v>#REF!</v>
      </c>
      <c r="DP10" s="44" t="e">
        <f>IF(#REF!=1,1,0)</f>
        <v>#REF!</v>
      </c>
      <c r="DQ10" s="45" t="e">
        <f>#REF!</f>
        <v>#REF!</v>
      </c>
      <c r="DR10" s="45" t="e">
        <f>#REF!</f>
        <v>#REF!</v>
      </c>
      <c r="DS10" s="45" t="e">
        <f>#REF!</f>
        <v>#REF!</v>
      </c>
      <c r="DT10" s="45" t="e">
        <f>#REF!</f>
        <v>#REF!</v>
      </c>
      <c r="DU10" s="45" t="e">
        <f>#REF!</f>
        <v>#REF!</v>
      </c>
      <c r="DV10" s="45" t="e">
        <f>#REF!</f>
        <v>#REF!</v>
      </c>
      <c r="DW10" s="33" t="e">
        <f>#REF!</f>
        <v>#REF!</v>
      </c>
      <c r="DX10" s="57" t="e">
        <f t="shared" si="5"/>
        <v>#REF!</v>
      </c>
      <c r="DY10" s="58" t="e">
        <f t="shared" si="5"/>
        <v>#REF!</v>
      </c>
      <c r="DZ10" s="58" t="e">
        <f t="shared" si="5"/>
        <v>#REF!</v>
      </c>
      <c r="EA10" s="58" t="e">
        <f t="shared" si="5"/>
        <v>#REF!</v>
      </c>
      <c r="EB10" s="58" t="e">
        <f t="shared" si="5"/>
        <v>#REF!</v>
      </c>
      <c r="EC10" s="58" t="e">
        <f t="shared" si="5"/>
        <v>#REF!</v>
      </c>
      <c r="ED10" s="58" t="e">
        <f t="shared" si="5"/>
        <v>#REF!</v>
      </c>
      <c r="EE10" s="66" t="e">
        <f t="shared" si="5"/>
        <v>#REF!</v>
      </c>
      <c r="EF10" s="57" t="e">
        <f t="shared" si="6"/>
        <v>#REF!</v>
      </c>
      <c r="EG10" s="66" t="e">
        <f t="shared" si="7"/>
        <v>#REF!</v>
      </c>
    </row>
    <row r="11" spans="1:137" s="2" customFormat="1" ht="99" customHeight="1">
      <c r="A11" s="32"/>
      <c r="B11" s="23" t="s">
        <v>112</v>
      </c>
      <c r="C11" s="28"/>
      <c r="D11" s="3"/>
      <c r="E11" s="3"/>
      <c r="F11" s="3"/>
      <c r="G11" s="21"/>
      <c r="H11" s="44" t="e">
        <f>SUM(H9:H10)</f>
        <v>#REF!</v>
      </c>
      <c r="I11" s="45" t="e">
        <f aca="true" t="shared" si="8" ref="I11:O11">SUM(I9:I10)</f>
        <v>#REF!</v>
      </c>
      <c r="J11" s="45" t="e">
        <f t="shared" si="8"/>
        <v>#REF!</v>
      </c>
      <c r="K11" s="45" t="e">
        <f t="shared" si="8"/>
        <v>#REF!</v>
      </c>
      <c r="L11" s="45" t="e">
        <f t="shared" si="8"/>
        <v>#REF!</v>
      </c>
      <c r="M11" s="45" t="e">
        <f t="shared" si="8"/>
        <v>#REF!</v>
      </c>
      <c r="N11" s="45" t="e">
        <f t="shared" si="8"/>
        <v>#REF!</v>
      </c>
      <c r="O11" s="33" t="e">
        <f t="shared" si="8"/>
        <v>#REF!</v>
      </c>
      <c r="P11" s="44" t="e">
        <f aca="true" t="shared" si="9" ref="P11:AE11">SUM(P9:P10)</f>
        <v>#REF!</v>
      </c>
      <c r="Q11" s="45" t="e">
        <f t="shared" si="9"/>
        <v>#REF!</v>
      </c>
      <c r="R11" s="45" t="e">
        <f t="shared" si="9"/>
        <v>#REF!</v>
      </c>
      <c r="S11" s="45" t="e">
        <f t="shared" si="9"/>
        <v>#REF!</v>
      </c>
      <c r="T11" s="45" t="e">
        <f t="shared" si="9"/>
        <v>#REF!</v>
      </c>
      <c r="U11" s="45" t="e">
        <f t="shared" si="9"/>
        <v>#REF!</v>
      </c>
      <c r="V11" s="45" t="e">
        <f t="shared" si="9"/>
        <v>#REF!</v>
      </c>
      <c r="W11" s="33" t="e">
        <f t="shared" si="9"/>
        <v>#REF!</v>
      </c>
      <c r="X11" s="44" t="e">
        <f t="shared" si="9"/>
        <v>#REF!</v>
      </c>
      <c r="Y11" s="45" t="e">
        <f t="shared" si="9"/>
        <v>#REF!</v>
      </c>
      <c r="Z11" s="45" t="e">
        <f t="shared" si="9"/>
        <v>#REF!</v>
      </c>
      <c r="AA11" s="45" t="e">
        <f t="shared" si="9"/>
        <v>#REF!</v>
      </c>
      <c r="AB11" s="45" t="e">
        <f t="shared" si="9"/>
        <v>#REF!</v>
      </c>
      <c r="AC11" s="45" t="e">
        <f t="shared" si="9"/>
        <v>#REF!</v>
      </c>
      <c r="AD11" s="45" t="e">
        <f t="shared" si="9"/>
        <v>#REF!</v>
      </c>
      <c r="AE11" s="33" t="e">
        <f t="shared" si="9"/>
        <v>#REF!</v>
      </c>
      <c r="AF11" s="44"/>
      <c r="AG11" s="45"/>
      <c r="AH11" s="45"/>
      <c r="AI11" s="45"/>
      <c r="AJ11" s="45"/>
      <c r="AK11" s="45"/>
      <c r="AL11" s="45"/>
      <c r="AM11" s="33"/>
      <c r="AN11" s="44"/>
      <c r="AO11" s="45"/>
      <c r="AP11" s="45"/>
      <c r="AQ11" s="45"/>
      <c r="AR11" s="45"/>
      <c r="AS11" s="45"/>
      <c r="AT11" s="45"/>
      <c r="AU11" s="33"/>
      <c r="AV11" s="44"/>
      <c r="AW11" s="45"/>
      <c r="AX11" s="45"/>
      <c r="AY11" s="45"/>
      <c r="AZ11" s="45"/>
      <c r="BA11" s="45"/>
      <c r="BB11" s="45"/>
      <c r="BC11" s="33"/>
      <c r="BD11" s="44"/>
      <c r="BE11" s="45"/>
      <c r="BF11" s="45"/>
      <c r="BG11" s="45"/>
      <c r="BH11" s="45"/>
      <c r="BI11" s="45"/>
      <c r="BJ11" s="45"/>
      <c r="BK11" s="61"/>
      <c r="BL11" s="44"/>
      <c r="BM11" s="45"/>
      <c r="BN11" s="45"/>
      <c r="BO11" s="45"/>
      <c r="BP11" s="45"/>
      <c r="BQ11" s="45"/>
      <c r="BR11" s="45"/>
      <c r="BS11" s="33"/>
      <c r="BT11" s="44"/>
      <c r="BU11" s="45"/>
      <c r="BV11" s="45"/>
      <c r="BW11" s="45"/>
      <c r="BX11" s="45"/>
      <c r="BY11" s="45"/>
      <c r="BZ11" s="45"/>
      <c r="CA11" s="33"/>
      <c r="CB11" s="44"/>
      <c r="CC11" s="45"/>
      <c r="CD11" s="45"/>
      <c r="CE11" s="45"/>
      <c r="CF11" s="45"/>
      <c r="CG11" s="45"/>
      <c r="CH11" s="45"/>
      <c r="CI11" s="33"/>
      <c r="CJ11" s="44"/>
      <c r="CK11" s="45"/>
      <c r="CL11" s="45"/>
      <c r="CM11" s="45"/>
      <c r="CN11" s="45"/>
      <c r="CO11" s="45"/>
      <c r="CP11" s="45"/>
      <c r="CQ11" s="33"/>
      <c r="CR11" s="44"/>
      <c r="CS11" s="45"/>
      <c r="CT11" s="45"/>
      <c r="CU11" s="45"/>
      <c r="CV11" s="45"/>
      <c r="CW11" s="45"/>
      <c r="CX11" s="45"/>
      <c r="CY11" s="33"/>
      <c r="CZ11" s="44"/>
      <c r="DA11" s="45"/>
      <c r="DB11" s="45"/>
      <c r="DC11" s="45"/>
      <c r="DD11" s="45"/>
      <c r="DE11" s="45"/>
      <c r="DF11" s="45"/>
      <c r="DG11" s="33"/>
      <c r="DH11" s="44"/>
      <c r="DI11" s="45"/>
      <c r="DJ11" s="45"/>
      <c r="DK11" s="45"/>
      <c r="DL11" s="45"/>
      <c r="DM11" s="45"/>
      <c r="DN11" s="45"/>
      <c r="DO11" s="33"/>
      <c r="DP11" s="44"/>
      <c r="DQ11" s="45"/>
      <c r="DR11" s="45"/>
      <c r="DS11" s="45"/>
      <c r="DT11" s="45"/>
      <c r="DU11" s="45"/>
      <c r="DV11" s="45"/>
      <c r="DW11" s="33"/>
      <c r="DX11" s="57"/>
      <c r="DY11" s="58"/>
      <c r="DZ11" s="58"/>
      <c r="EA11" s="58"/>
      <c r="EB11" s="58"/>
      <c r="EC11" s="58"/>
      <c r="ED11" s="58"/>
      <c r="EE11" s="66"/>
      <c r="EF11" s="57">
        <f t="shared" si="6"/>
        <v>0</v>
      </c>
      <c r="EG11" s="66">
        <f t="shared" si="7"/>
        <v>0</v>
      </c>
    </row>
    <row r="12" spans="1:137" s="2" customFormat="1" ht="36.75" customHeight="1">
      <c r="A12" s="32" t="s">
        <v>8</v>
      </c>
      <c r="B12" s="23" t="s">
        <v>108</v>
      </c>
      <c r="C12" s="28" t="e">
        <f>SUM(#REF!/#REF!)</f>
        <v>#REF!</v>
      </c>
      <c r="D12" s="3"/>
      <c r="E12" s="3"/>
      <c r="F12" s="3"/>
      <c r="G12" s="21"/>
      <c r="H12" s="44">
        <f>IF('Bay Area'!C8=1,1,0)</f>
        <v>1</v>
      </c>
      <c r="I12" s="45">
        <f>'Bay Area'!M8</f>
        <v>1</v>
      </c>
      <c r="J12" s="45">
        <f>'Bay Area'!N8</f>
        <v>1</v>
      </c>
      <c r="K12" s="45">
        <f>'Bay Area'!O8</f>
        <v>-297</v>
      </c>
      <c r="L12" s="45" t="e">
        <f>'Bay Area'!#REF!</f>
        <v>#REF!</v>
      </c>
      <c r="M12" s="45" t="e">
        <f>'Bay Area'!#REF!</f>
        <v>#REF!</v>
      </c>
      <c r="N12" s="45" t="e">
        <f>'Bay Area'!#REF!</f>
        <v>#REF!</v>
      </c>
      <c r="O12" s="33">
        <f>'Bay Area'!P8</f>
        <v>0</v>
      </c>
      <c r="P12" s="44" t="e">
        <f>IF(#REF!=1,1,0)</f>
        <v>#REF!</v>
      </c>
      <c r="Q12" s="45" t="e">
        <f>#REF!</f>
        <v>#REF!</v>
      </c>
      <c r="R12" s="45" t="e">
        <f>#REF!</f>
        <v>#REF!</v>
      </c>
      <c r="S12" s="45" t="e">
        <f>#REF!</f>
        <v>#REF!</v>
      </c>
      <c r="T12" s="45" t="e">
        <f>#REF!</f>
        <v>#REF!</v>
      </c>
      <c r="U12" s="45" t="e">
        <f>#REF!</f>
        <v>#REF!</v>
      </c>
      <c r="V12" s="45" t="e">
        <f>#REF!</f>
        <v>#REF!</v>
      </c>
      <c r="W12" s="33" t="e">
        <f>#REF!</f>
        <v>#REF!</v>
      </c>
      <c r="X12" s="44" t="e">
        <f>IF(#REF!=1,1,0)</f>
        <v>#REF!</v>
      </c>
      <c r="Y12" s="45" t="e">
        <f>#REF!</f>
        <v>#REF!</v>
      </c>
      <c r="Z12" s="45" t="e">
        <f>#REF!</f>
        <v>#REF!</v>
      </c>
      <c r="AA12" s="45" t="e">
        <f>#REF!</f>
        <v>#REF!</v>
      </c>
      <c r="AB12" s="45" t="e">
        <f>#REF!</f>
        <v>#REF!</v>
      </c>
      <c r="AC12" s="45" t="e">
        <f>#REF!</f>
        <v>#REF!</v>
      </c>
      <c r="AD12" s="45" t="e">
        <f>#REF!</f>
        <v>#REF!</v>
      </c>
      <c r="AE12" s="45" t="e">
        <f>#REF!</f>
        <v>#REF!</v>
      </c>
      <c r="AF12" s="44" t="e">
        <f>IF(#REF!=1,1,0)</f>
        <v>#REF!</v>
      </c>
      <c r="AG12" s="45" t="e">
        <f>#REF!</f>
        <v>#REF!</v>
      </c>
      <c r="AH12" s="45" t="e">
        <f>#REF!</f>
        <v>#REF!</v>
      </c>
      <c r="AI12" s="45" t="e">
        <f>#REF!</f>
        <v>#REF!</v>
      </c>
      <c r="AJ12" s="45" t="e">
        <f>#REF!</f>
        <v>#REF!</v>
      </c>
      <c r="AK12" s="45" t="e">
        <f>#REF!</f>
        <v>#REF!</v>
      </c>
      <c r="AL12" s="45" t="e">
        <f>#REF!</f>
        <v>#REF!</v>
      </c>
      <c r="AM12" s="33" t="e">
        <f>#REF!</f>
        <v>#REF!</v>
      </c>
      <c r="AN12" s="44" t="e">
        <f>IF(#REF!=1,1,0)</f>
        <v>#REF!</v>
      </c>
      <c r="AO12" s="45" t="e">
        <f>#REF!</f>
        <v>#REF!</v>
      </c>
      <c r="AP12" s="45" t="e">
        <f>#REF!</f>
        <v>#REF!</v>
      </c>
      <c r="AQ12" s="45" t="e">
        <f>#REF!</f>
        <v>#REF!</v>
      </c>
      <c r="AR12" s="45" t="e">
        <f>#REF!</f>
        <v>#REF!</v>
      </c>
      <c r="AS12" s="45" t="e">
        <f>#REF!</f>
        <v>#REF!</v>
      </c>
      <c r="AT12" s="45" t="e">
        <f>#REF!</f>
        <v>#REF!</v>
      </c>
      <c r="AU12" s="33" t="e">
        <f>#REF!</f>
        <v>#REF!</v>
      </c>
      <c r="AV12" s="44" t="e">
        <f>IF(#REF!=1,1,0)</f>
        <v>#REF!</v>
      </c>
      <c r="AW12" s="45" t="e">
        <f>#REF!</f>
        <v>#REF!</v>
      </c>
      <c r="AX12" s="45" t="e">
        <f>#REF!</f>
        <v>#REF!</v>
      </c>
      <c r="AY12" s="45" t="e">
        <f>#REF!</f>
        <v>#REF!</v>
      </c>
      <c r="AZ12" s="45" t="e">
        <f>#REF!</f>
        <v>#REF!</v>
      </c>
      <c r="BA12" s="45" t="e">
        <f>#REF!</f>
        <v>#REF!</v>
      </c>
      <c r="BB12" s="45" t="e">
        <f>#REF!</f>
        <v>#REF!</v>
      </c>
      <c r="BC12" s="33" t="e">
        <f>#REF!</f>
        <v>#REF!</v>
      </c>
      <c r="BD12" s="44" t="e">
        <f>IF(#REF!=1,1,0)</f>
        <v>#REF!</v>
      </c>
      <c r="BE12" s="45" t="e">
        <f>#REF!</f>
        <v>#REF!</v>
      </c>
      <c r="BF12" s="45" t="e">
        <f>#REF!</f>
        <v>#REF!</v>
      </c>
      <c r="BG12" s="45" t="e">
        <f>#REF!</f>
        <v>#REF!</v>
      </c>
      <c r="BH12" s="45" t="e">
        <f>#REF!</f>
        <v>#REF!</v>
      </c>
      <c r="BI12" s="45" t="e">
        <f>#REF!</f>
        <v>#REF!</v>
      </c>
      <c r="BJ12" s="45" t="e">
        <f>#REF!</f>
        <v>#REF!</v>
      </c>
      <c r="BK12" s="61" t="e">
        <f>#REF!</f>
        <v>#REF!</v>
      </c>
      <c r="BL12" s="44" t="e">
        <f>IF(#REF!=1,1,0)</f>
        <v>#REF!</v>
      </c>
      <c r="BM12" s="45" t="e">
        <f>#REF!</f>
        <v>#REF!</v>
      </c>
      <c r="BN12" s="45" t="e">
        <f>#REF!</f>
        <v>#REF!</v>
      </c>
      <c r="BO12" s="45" t="e">
        <f>#REF!</f>
        <v>#REF!</v>
      </c>
      <c r="BP12" s="45" t="e">
        <f>#REF!</f>
        <v>#REF!</v>
      </c>
      <c r="BQ12" s="45" t="e">
        <f>#REF!</f>
        <v>#REF!</v>
      </c>
      <c r="BR12" s="45" t="e">
        <f>#REF!</f>
        <v>#REF!</v>
      </c>
      <c r="BS12" s="33" t="e">
        <f>#REF!</f>
        <v>#REF!</v>
      </c>
      <c r="BT12" s="44" t="e">
        <f>IF(#REF!=1,1,0)</f>
        <v>#REF!</v>
      </c>
      <c r="BU12" s="45" t="e">
        <f>#REF!</f>
        <v>#REF!</v>
      </c>
      <c r="BV12" s="45" t="e">
        <f>#REF!</f>
        <v>#REF!</v>
      </c>
      <c r="BW12" s="45" t="e">
        <f>#REF!</f>
        <v>#REF!</v>
      </c>
      <c r="BX12" s="45" t="e">
        <f>#REF!</f>
        <v>#REF!</v>
      </c>
      <c r="BY12" s="45" t="e">
        <f>#REF!</f>
        <v>#REF!</v>
      </c>
      <c r="BZ12" s="45" t="e">
        <f>#REF!</f>
        <v>#REF!</v>
      </c>
      <c r="CA12" s="33" t="e">
        <f>#REF!</f>
        <v>#REF!</v>
      </c>
      <c r="CB12" s="44" t="e">
        <f>IF(#REF!=1,1,0)</f>
        <v>#REF!</v>
      </c>
      <c r="CC12" s="45" t="e">
        <f>#REF!</f>
        <v>#REF!</v>
      </c>
      <c r="CD12" s="45" t="e">
        <f>#REF!</f>
        <v>#REF!</v>
      </c>
      <c r="CE12" s="45" t="e">
        <f>#REF!</f>
        <v>#REF!</v>
      </c>
      <c r="CF12" s="45" t="e">
        <f>#REF!</f>
        <v>#REF!</v>
      </c>
      <c r="CG12" s="45" t="e">
        <f>#REF!</f>
        <v>#REF!</v>
      </c>
      <c r="CH12" s="45" t="e">
        <f>#REF!</f>
        <v>#REF!</v>
      </c>
      <c r="CI12" s="33" t="e">
        <f>#REF!</f>
        <v>#REF!</v>
      </c>
      <c r="CJ12" s="44" t="e">
        <f>IF(#REF!=1,1,0)</f>
        <v>#REF!</v>
      </c>
      <c r="CK12" s="45" t="e">
        <f>#REF!</f>
        <v>#REF!</v>
      </c>
      <c r="CL12" s="45" t="e">
        <f>#REF!</f>
        <v>#REF!</v>
      </c>
      <c r="CM12" s="45" t="e">
        <f>#REF!</f>
        <v>#REF!</v>
      </c>
      <c r="CN12" s="45" t="e">
        <f>#REF!</f>
        <v>#REF!</v>
      </c>
      <c r="CO12" s="45" t="e">
        <f>#REF!</f>
        <v>#REF!</v>
      </c>
      <c r="CP12" s="45" t="e">
        <f>#REF!</f>
        <v>#REF!</v>
      </c>
      <c r="CQ12" s="33" t="e">
        <f>#REF!</f>
        <v>#REF!</v>
      </c>
      <c r="CR12" s="44" t="e">
        <f>IF(#REF!=1,1,0)</f>
        <v>#REF!</v>
      </c>
      <c r="CS12" s="45" t="e">
        <f>#REF!</f>
        <v>#REF!</v>
      </c>
      <c r="CT12" s="45" t="e">
        <f>#REF!</f>
        <v>#REF!</v>
      </c>
      <c r="CU12" s="45" t="e">
        <f>#REF!</f>
        <v>#REF!</v>
      </c>
      <c r="CV12" s="45" t="e">
        <f>#REF!</f>
        <v>#REF!</v>
      </c>
      <c r="CW12" s="45" t="e">
        <f>#REF!</f>
        <v>#REF!</v>
      </c>
      <c r="CX12" s="45" t="e">
        <f>#REF!</f>
        <v>#REF!</v>
      </c>
      <c r="CY12" s="33" t="e">
        <f>#REF!</f>
        <v>#REF!</v>
      </c>
      <c r="CZ12" s="44" t="e">
        <f>IF(#REF!=1,1,0)</f>
        <v>#REF!</v>
      </c>
      <c r="DA12" s="45" t="e">
        <f>#REF!</f>
        <v>#REF!</v>
      </c>
      <c r="DB12" s="45" t="e">
        <f>#REF!</f>
        <v>#REF!</v>
      </c>
      <c r="DC12" s="45" t="e">
        <f>#REF!</f>
        <v>#REF!</v>
      </c>
      <c r="DD12" s="45" t="e">
        <f>#REF!</f>
        <v>#REF!</v>
      </c>
      <c r="DE12" s="45" t="e">
        <f>#REF!</f>
        <v>#REF!</v>
      </c>
      <c r="DF12" s="45" t="e">
        <f>#REF!</f>
        <v>#REF!</v>
      </c>
      <c r="DG12" s="33" t="e">
        <f>#REF!</f>
        <v>#REF!</v>
      </c>
      <c r="DH12" s="44" t="e">
        <f>IF(#REF!=1,1,0)</f>
        <v>#REF!</v>
      </c>
      <c r="DI12" s="45" t="e">
        <f>#REF!</f>
        <v>#REF!</v>
      </c>
      <c r="DJ12" s="45" t="e">
        <f>#REF!</f>
        <v>#REF!</v>
      </c>
      <c r="DK12" s="45" t="e">
        <f>#REF!</f>
        <v>#REF!</v>
      </c>
      <c r="DL12" s="45" t="e">
        <f>#REF!</f>
        <v>#REF!</v>
      </c>
      <c r="DM12" s="45" t="e">
        <f>#REF!</f>
        <v>#REF!</v>
      </c>
      <c r="DN12" s="45" t="e">
        <f>#REF!</f>
        <v>#REF!</v>
      </c>
      <c r="DO12" s="33" t="e">
        <f>#REF!</f>
        <v>#REF!</v>
      </c>
      <c r="DP12" s="44" t="e">
        <f>IF(#REF!=1,1,0)</f>
        <v>#REF!</v>
      </c>
      <c r="DQ12" s="45" t="e">
        <f>#REF!</f>
        <v>#REF!</v>
      </c>
      <c r="DR12" s="45" t="e">
        <f>#REF!</f>
        <v>#REF!</v>
      </c>
      <c r="DS12" s="45" t="e">
        <f>#REF!</f>
        <v>#REF!</v>
      </c>
      <c r="DT12" s="45" t="e">
        <f>#REF!</f>
        <v>#REF!</v>
      </c>
      <c r="DU12" s="45" t="e">
        <f>#REF!</f>
        <v>#REF!</v>
      </c>
      <c r="DV12" s="45" t="e">
        <f>#REF!</f>
        <v>#REF!</v>
      </c>
      <c r="DW12" s="33" t="e">
        <f>#REF!</f>
        <v>#REF!</v>
      </c>
      <c r="DX12" s="57" t="e">
        <f t="shared" si="5"/>
        <v>#REF!</v>
      </c>
      <c r="DY12" s="58" t="e">
        <f t="shared" si="5"/>
        <v>#REF!</v>
      </c>
      <c r="DZ12" s="58" t="e">
        <f t="shared" si="5"/>
        <v>#REF!</v>
      </c>
      <c r="EA12" s="58" t="e">
        <f t="shared" si="5"/>
        <v>#REF!</v>
      </c>
      <c r="EB12" s="58" t="e">
        <f t="shared" si="5"/>
        <v>#REF!</v>
      </c>
      <c r="EC12" s="58" t="e">
        <f t="shared" si="5"/>
        <v>#REF!</v>
      </c>
      <c r="ED12" s="58" t="e">
        <f t="shared" si="5"/>
        <v>#REF!</v>
      </c>
      <c r="EE12" s="66" t="e">
        <f t="shared" si="5"/>
        <v>#REF!</v>
      </c>
      <c r="EF12" s="57" t="e">
        <f t="shared" si="6"/>
        <v>#REF!</v>
      </c>
      <c r="EG12" s="66" t="e">
        <f t="shared" si="7"/>
        <v>#REF!</v>
      </c>
    </row>
    <row r="13" spans="1:137" s="2" customFormat="1" ht="33.75" customHeight="1">
      <c r="A13" s="32" t="s">
        <v>10</v>
      </c>
      <c r="B13" s="23" t="s">
        <v>32</v>
      </c>
      <c r="C13" s="28" t="e">
        <f>SUM(#REF!/#REF!)</f>
        <v>#REF!</v>
      </c>
      <c r="D13" s="3"/>
      <c r="E13" s="3"/>
      <c r="F13" s="3"/>
      <c r="G13" s="21"/>
      <c r="H13" s="44" t="e">
        <f>IF('Bay Area'!#REF!=1,1,0)</f>
        <v>#REF!</v>
      </c>
      <c r="I13" s="45" t="e">
        <f>'Bay Area'!#REF!</f>
        <v>#REF!</v>
      </c>
      <c r="J13" s="45" t="e">
        <f>'Bay Area'!#REF!</f>
        <v>#REF!</v>
      </c>
      <c r="K13" s="45" t="e">
        <f>'Bay Area'!#REF!</f>
        <v>#REF!</v>
      </c>
      <c r="L13" s="45" t="e">
        <f>'Bay Area'!#REF!</f>
        <v>#REF!</v>
      </c>
      <c r="M13" s="45" t="e">
        <f>'Bay Area'!#REF!</f>
        <v>#REF!</v>
      </c>
      <c r="N13" s="45" t="e">
        <f>'Bay Area'!#REF!</f>
        <v>#REF!</v>
      </c>
      <c r="O13" s="45" t="e">
        <f>'Bay Area'!#REF!</f>
        <v>#REF!</v>
      </c>
      <c r="P13" s="44" t="e">
        <f>IF(#REF!=1,1,0)</f>
        <v>#REF!</v>
      </c>
      <c r="Q13" s="45" t="e">
        <f>#REF!</f>
        <v>#REF!</v>
      </c>
      <c r="R13" s="45" t="e">
        <f>#REF!</f>
        <v>#REF!</v>
      </c>
      <c r="S13" s="45" t="e">
        <f>#REF!</f>
        <v>#REF!</v>
      </c>
      <c r="T13" s="45" t="e">
        <f>#REF!</f>
        <v>#REF!</v>
      </c>
      <c r="U13" s="45" t="e">
        <f>#REF!</f>
        <v>#REF!</v>
      </c>
      <c r="V13" s="45" t="e">
        <f>#REF!</f>
        <v>#REF!</v>
      </c>
      <c r="W13" s="45" t="e">
        <f>#REF!</f>
        <v>#REF!</v>
      </c>
      <c r="X13" s="44" t="e">
        <f>IF(#REF!=1,1,0)</f>
        <v>#REF!</v>
      </c>
      <c r="Y13" s="45" t="e">
        <f>#REF!</f>
        <v>#REF!</v>
      </c>
      <c r="Z13" s="45" t="e">
        <f>#REF!</f>
        <v>#REF!</v>
      </c>
      <c r="AA13" s="45" t="e">
        <f>#REF!</f>
        <v>#REF!</v>
      </c>
      <c r="AB13" s="45" t="e">
        <f>#REF!</f>
        <v>#REF!</v>
      </c>
      <c r="AC13" s="45" t="e">
        <f>#REF!</f>
        <v>#REF!</v>
      </c>
      <c r="AD13" s="45" t="e">
        <f>#REF!</f>
        <v>#REF!</v>
      </c>
      <c r="AE13" s="45" t="e">
        <f>#REF!</f>
        <v>#REF!</v>
      </c>
      <c r="AF13" s="44" t="e">
        <f>IF(#REF!=1,1,0)</f>
        <v>#REF!</v>
      </c>
      <c r="AG13" s="45" t="e">
        <f>#REF!</f>
        <v>#REF!</v>
      </c>
      <c r="AH13" s="45" t="e">
        <f>#REF!</f>
        <v>#REF!</v>
      </c>
      <c r="AI13" s="45" t="e">
        <f>#REF!</f>
        <v>#REF!</v>
      </c>
      <c r="AJ13" s="45" t="e">
        <f>#REF!</f>
        <v>#REF!</v>
      </c>
      <c r="AK13" s="45" t="e">
        <f>#REF!</f>
        <v>#REF!</v>
      </c>
      <c r="AL13" s="45" t="e">
        <f>#REF!</f>
        <v>#REF!</v>
      </c>
      <c r="AM13" s="45" t="e">
        <f>#REF!</f>
        <v>#REF!</v>
      </c>
      <c r="AN13" s="44" t="e">
        <f>IF(#REF!=1,1,0)</f>
        <v>#REF!</v>
      </c>
      <c r="AO13" s="45" t="e">
        <f>#REF!</f>
        <v>#REF!</v>
      </c>
      <c r="AP13" s="45" t="e">
        <f>#REF!</f>
        <v>#REF!</v>
      </c>
      <c r="AQ13" s="45" t="e">
        <f>#REF!</f>
        <v>#REF!</v>
      </c>
      <c r="AR13" s="45" t="e">
        <f>#REF!</f>
        <v>#REF!</v>
      </c>
      <c r="AS13" s="45" t="e">
        <f>#REF!</f>
        <v>#REF!</v>
      </c>
      <c r="AT13" s="45" t="e">
        <f>#REF!</f>
        <v>#REF!</v>
      </c>
      <c r="AU13" s="45" t="e">
        <f>#REF!</f>
        <v>#REF!</v>
      </c>
      <c r="AV13" s="44" t="e">
        <f>IF(#REF!=1,1,0)</f>
        <v>#REF!</v>
      </c>
      <c r="AW13" s="45" t="e">
        <f>#REF!</f>
        <v>#REF!</v>
      </c>
      <c r="AX13" s="45" t="e">
        <f>#REF!</f>
        <v>#REF!</v>
      </c>
      <c r="AY13" s="45" t="e">
        <f>#REF!</f>
        <v>#REF!</v>
      </c>
      <c r="AZ13" s="45" t="e">
        <f>#REF!</f>
        <v>#REF!</v>
      </c>
      <c r="BA13" s="45" t="e">
        <f>#REF!</f>
        <v>#REF!</v>
      </c>
      <c r="BB13" s="45" t="e">
        <f>#REF!</f>
        <v>#REF!</v>
      </c>
      <c r="BC13" s="45" t="e">
        <f>#REF!</f>
        <v>#REF!</v>
      </c>
      <c r="BD13" s="44" t="e">
        <f>IF(#REF!=1,1,0)</f>
        <v>#REF!</v>
      </c>
      <c r="BE13" s="45" t="e">
        <f>#REF!</f>
        <v>#REF!</v>
      </c>
      <c r="BF13" s="45" t="e">
        <f>#REF!</f>
        <v>#REF!</v>
      </c>
      <c r="BG13" s="45" t="e">
        <f>#REF!</f>
        <v>#REF!</v>
      </c>
      <c r="BH13" s="45" t="e">
        <f>#REF!</f>
        <v>#REF!</v>
      </c>
      <c r="BI13" s="45" t="e">
        <f>#REF!</f>
        <v>#REF!</v>
      </c>
      <c r="BJ13" s="45" t="e">
        <f>#REF!</f>
        <v>#REF!</v>
      </c>
      <c r="BK13" s="45" t="e">
        <f>#REF!</f>
        <v>#REF!</v>
      </c>
      <c r="BL13" s="44" t="e">
        <f>IF(#REF!=1,1,0)</f>
        <v>#REF!</v>
      </c>
      <c r="BM13" s="45" t="e">
        <f>#REF!</f>
        <v>#REF!</v>
      </c>
      <c r="BN13" s="45" t="e">
        <f>#REF!</f>
        <v>#REF!</v>
      </c>
      <c r="BO13" s="45" t="e">
        <f>#REF!</f>
        <v>#REF!</v>
      </c>
      <c r="BP13" s="45" t="e">
        <f>#REF!</f>
        <v>#REF!</v>
      </c>
      <c r="BQ13" s="45" t="e">
        <f>#REF!</f>
        <v>#REF!</v>
      </c>
      <c r="BR13" s="45" t="e">
        <f>#REF!</f>
        <v>#REF!</v>
      </c>
      <c r="BS13" s="45" t="e">
        <f>#REF!</f>
        <v>#REF!</v>
      </c>
      <c r="BT13" s="44" t="e">
        <f>IF(#REF!=1,1,0)</f>
        <v>#REF!</v>
      </c>
      <c r="BU13" s="45" t="e">
        <f>#REF!</f>
        <v>#REF!</v>
      </c>
      <c r="BV13" s="45" t="e">
        <f>#REF!</f>
        <v>#REF!</v>
      </c>
      <c r="BW13" s="45" t="e">
        <f>#REF!</f>
        <v>#REF!</v>
      </c>
      <c r="BX13" s="45" t="e">
        <f>#REF!</f>
        <v>#REF!</v>
      </c>
      <c r="BY13" s="45" t="e">
        <f>#REF!</f>
        <v>#REF!</v>
      </c>
      <c r="BZ13" s="45" t="e">
        <f>#REF!</f>
        <v>#REF!</v>
      </c>
      <c r="CA13" s="45" t="e">
        <f>#REF!</f>
        <v>#REF!</v>
      </c>
      <c r="CB13" s="44" t="e">
        <f>IF(#REF!=1,1,0)</f>
        <v>#REF!</v>
      </c>
      <c r="CC13" s="45" t="e">
        <f>#REF!</f>
        <v>#REF!</v>
      </c>
      <c r="CD13" s="45" t="e">
        <f>#REF!</f>
        <v>#REF!</v>
      </c>
      <c r="CE13" s="45" t="e">
        <f>#REF!</f>
        <v>#REF!</v>
      </c>
      <c r="CF13" s="45" t="e">
        <f>#REF!</f>
        <v>#REF!</v>
      </c>
      <c r="CG13" s="45" t="e">
        <f>#REF!</f>
        <v>#REF!</v>
      </c>
      <c r="CH13" s="45" t="e">
        <f>#REF!</f>
        <v>#REF!</v>
      </c>
      <c r="CI13" s="45" t="e">
        <f>#REF!</f>
        <v>#REF!</v>
      </c>
      <c r="CJ13" s="44" t="e">
        <f>IF(#REF!=1,1,0)</f>
        <v>#REF!</v>
      </c>
      <c r="CK13" s="45" t="e">
        <f>#REF!</f>
        <v>#REF!</v>
      </c>
      <c r="CL13" s="45" t="e">
        <f>#REF!</f>
        <v>#REF!</v>
      </c>
      <c r="CM13" s="45" t="e">
        <f>#REF!</f>
        <v>#REF!</v>
      </c>
      <c r="CN13" s="45" t="e">
        <f>#REF!</f>
        <v>#REF!</v>
      </c>
      <c r="CO13" s="45" t="e">
        <f>#REF!</f>
        <v>#REF!</v>
      </c>
      <c r="CP13" s="45" t="e">
        <f>#REF!</f>
        <v>#REF!</v>
      </c>
      <c r="CQ13" s="45" t="e">
        <f>#REF!</f>
        <v>#REF!</v>
      </c>
      <c r="CR13" s="44" t="e">
        <f>IF(#REF!=1,1,0)</f>
        <v>#REF!</v>
      </c>
      <c r="CS13" s="45" t="e">
        <f>#REF!</f>
        <v>#REF!</v>
      </c>
      <c r="CT13" s="45" t="e">
        <f>#REF!</f>
        <v>#REF!</v>
      </c>
      <c r="CU13" s="45" t="e">
        <f>#REF!</f>
        <v>#REF!</v>
      </c>
      <c r="CV13" s="45" t="e">
        <f>#REF!</f>
        <v>#REF!</v>
      </c>
      <c r="CW13" s="45" t="e">
        <f>#REF!</f>
        <v>#REF!</v>
      </c>
      <c r="CX13" s="45" t="e">
        <f>#REF!</f>
        <v>#REF!</v>
      </c>
      <c r="CY13" s="45" t="e">
        <f>#REF!</f>
        <v>#REF!</v>
      </c>
      <c r="CZ13" s="44" t="e">
        <f>IF(#REF!=1,1,0)</f>
        <v>#REF!</v>
      </c>
      <c r="DA13" s="45" t="e">
        <f>#REF!</f>
        <v>#REF!</v>
      </c>
      <c r="DB13" s="45" t="e">
        <f>#REF!</f>
        <v>#REF!</v>
      </c>
      <c r="DC13" s="45" t="e">
        <f>#REF!</f>
        <v>#REF!</v>
      </c>
      <c r="DD13" s="45" t="e">
        <f>#REF!</f>
        <v>#REF!</v>
      </c>
      <c r="DE13" s="45" t="e">
        <f>#REF!</f>
        <v>#REF!</v>
      </c>
      <c r="DF13" s="45" t="e">
        <f>#REF!</f>
        <v>#REF!</v>
      </c>
      <c r="DG13" s="45" t="e">
        <f>#REF!</f>
        <v>#REF!</v>
      </c>
      <c r="DH13" s="44" t="e">
        <f>IF(#REF!=1,1,0)</f>
        <v>#REF!</v>
      </c>
      <c r="DI13" s="45" t="e">
        <f>#REF!</f>
        <v>#REF!</v>
      </c>
      <c r="DJ13" s="45" t="e">
        <f>#REF!</f>
        <v>#REF!</v>
      </c>
      <c r="DK13" s="45" t="e">
        <f>#REF!</f>
        <v>#REF!</v>
      </c>
      <c r="DL13" s="45" t="e">
        <f>#REF!</f>
        <v>#REF!</v>
      </c>
      <c r="DM13" s="45" t="e">
        <f>#REF!</f>
        <v>#REF!</v>
      </c>
      <c r="DN13" s="45" t="e">
        <f>#REF!</f>
        <v>#REF!</v>
      </c>
      <c r="DO13" s="45" t="e">
        <f>#REF!</f>
        <v>#REF!</v>
      </c>
      <c r="DP13" s="44" t="e">
        <f>IF(#REF!=1,1,0)</f>
        <v>#REF!</v>
      </c>
      <c r="DQ13" s="45" t="e">
        <f>#REF!</f>
        <v>#REF!</v>
      </c>
      <c r="DR13" s="45" t="e">
        <f>#REF!</f>
        <v>#REF!</v>
      </c>
      <c r="DS13" s="45" t="e">
        <f>#REF!</f>
        <v>#REF!</v>
      </c>
      <c r="DT13" s="45" t="e">
        <f>#REF!</f>
        <v>#REF!</v>
      </c>
      <c r="DU13" s="45" t="e">
        <f>#REF!</f>
        <v>#REF!</v>
      </c>
      <c r="DV13" s="45" t="e">
        <f>#REF!</f>
        <v>#REF!</v>
      </c>
      <c r="DW13" s="45" t="e">
        <f>#REF!</f>
        <v>#REF!</v>
      </c>
      <c r="DX13" s="57" t="e">
        <f t="shared" si="5"/>
        <v>#REF!</v>
      </c>
      <c r="DY13" s="58" t="e">
        <f t="shared" si="5"/>
        <v>#REF!</v>
      </c>
      <c r="DZ13" s="58" t="e">
        <f t="shared" si="5"/>
        <v>#REF!</v>
      </c>
      <c r="EA13" s="58" t="e">
        <f t="shared" si="5"/>
        <v>#REF!</v>
      </c>
      <c r="EB13" s="58" t="e">
        <f t="shared" si="5"/>
        <v>#REF!</v>
      </c>
      <c r="EC13" s="58" t="e">
        <f t="shared" si="5"/>
        <v>#REF!</v>
      </c>
      <c r="ED13" s="58" t="e">
        <f t="shared" si="5"/>
        <v>#REF!</v>
      </c>
      <c r="EE13" s="66" t="e">
        <f t="shared" si="5"/>
        <v>#REF!</v>
      </c>
      <c r="EF13" s="57" t="e">
        <f t="shared" si="6"/>
        <v>#REF!</v>
      </c>
      <c r="EG13" s="66" t="e">
        <f t="shared" si="7"/>
        <v>#REF!</v>
      </c>
    </row>
    <row r="14" spans="1:137" s="2" customFormat="1" ht="46.5" customHeight="1">
      <c r="A14" s="32" t="s">
        <v>11</v>
      </c>
      <c r="B14" s="23" t="s">
        <v>31</v>
      </c>
      <c r="C14" s="28" t="e">
        <f>SUM(#REF!/#REF!)</f>
        <v>#REF!</v>
      </c>
      <c r="D14" s="3"/>
      <c r="E14" s="3"/>
      <c r="F14" s="3"/>
      <c r="G14" s="21"/>
      <c r="H14" s="44" t="e">
        <f>IF('Bay Area'!#REF!=1,1,0)</f>
        <v>#REF!</v>
      </c>
      <c r="I14" s="45" t="e">
        <f>'Bay Area'!#REF!</f>
        <v>#REF!</v>
      </c>
      <c r="J14" s="45" t="e">
        <f>'Bay Area'!#REF!</f>
        <v>#REF!</v>
      </c>
      <c r="K14" s="45" t="e">
        <f>'Bay Area'!#REF!</f>
        <v>#REF!</v>
      </c>
      <c r="L14" s="45" t="e">
        <f>'Bay Area'!#REF!</f>
        <v>#REF!</v>
      </c>
      <c r="M14" s="45" t="e">
        <f>'Bay Area'!#REF!</f>
        <v>#REF!</v>
      </c>
      <c r="N14" s="45" t="e">
        <f>'Bay Area'!#REF!</f>
        <v>#REF!</v>
      </c>
      <c r="O14" s="45" t="e">
        <f>'Bay Area'!#REF!</f>
        <v>#REF!</v>
      </c>
      <c r="P14" s="44" t="e">
        <f>IF(#REF!=1,1,0)</f>
        <v>#REF!</v>
      </c>
      <c r="Q14" s="45" t="e">
        <f>#REF!</f>
        <v>#REF!</v>
      </c>
      <c r="R14" s="45" t="e">
        <f>#REF!</f>
        <v>#REF!</v>
      </c>
      <c r="S14" s="45" t="e">
        <f>#REF!</f>
        <v>#REF!</v>
      </c>
      <c r="T14" s="45" t="e">
        <f>#REF!</f>
        <v>#REF!</v>
      </c>
      <c r="U14" s="45" t="e">
        <f>#REF!</f>
        <v>#REF!</v>
      </c>
      <c r="V14" s="45" t="e">
        <f>#REF!</f>
        <v>#REF!</v>
      </c>
      <c r="W14" s="45" t="e">
        <f>#REF!</f>
        <v>#REF!</v>
      </c>
      <c r="X14" s="44" t="e">
        <f>IF(#REF!=1,1,0)</f>
        <v>#REF!</v>
      </c>
      <c r="Y14" s="45" t="e">
        <f>#REF!</f>
        <v>#REF!</v>
      </c>
      <c r="Z14" s="45" t="e">
        <f>#REF!</f>
        <v>#REF!</v>
      </c>
      <c r="AA14" s="45" t="e">
        <f>#REF!</f>
        <v>#REF!</v>
      </c>
      <c r="AB14" s="45" t="e">
        <f>#REF!</f>
        <v>#REF!</v>
      </c>
      <c r="AC14" s="45" t="e">
        <f>#REF!</f>
        <v>#REF!</v>
      </c>
      <c r="AD14" s="45" t="e">
        <f>#REF!</f>
        <v>#REF!</v>
      </c>
      <c r="AE14" s="45" t="e">
        <f>#REF!</f>
        <v>#REF!</v>
      </c>
      <c r="AF14" s="44" t="e">
        <f>IF(#REF!=1,1,0)</f>
        <v>#REF!</v>
      </c>
      <c r="AG14" s="45" t="e">
        <f>#REF!</f>
        <v>#REF!</v>
      </c>
      <c r="AH14" s="45" t="e">
        <f>#REF!</f>
        <v>#REF!</v>
      </c>
      <c r="AI14" s="45" t="e">
        <f>#REF!</f>
        <v>#REF!</v>
      </c>
      <c r="AJ14" s="45" t="e">
        <f>#REF!</f>
        <v>#REF!</v>
      </c>
      <c r="AK14" s="45" t="e">
        <f>#REF!</f>
        <v>#REF!</v>
      </c>
      <c r="AL14" s="45" t="e">
        <f>#REF!</f>
        <v>#REF!</v>
      </c>
      <c r="AM14" s="45" t="e">
        <f>#REF!</f>
        <v>#REF!</v>
      </c>
      <c r="AN14" s="44" t="e">
        <f>IF(#REF!=1,1,0)</f>
        <v>#REF!</v>
      </c>
      <c r="AO14" s="45" t="e">
        <f>#REF!</f>
        <v>#REF!</v>
      </c>
      <c r="AP14" s="45" t="e">
        <f>#REF!</f>
        <v>#REF!</v>
      </c>
      <c r="AQ14" s="45" t="e">
        <f>#REF!</f>
        <v>#REF!</v>
      </c>
      <c r="AR14" s="45" t="e">
        <f>#REF!</f>
        <v>#REF!</v>
      </c>
      <c r="AS14" s="45" t="e">
        <f>#REF!</f>
        <v>#REF!</v>
      </c>
      <c r="AT14" s="45" t="e">
        <f>#REF!</f>
        <v>#REF!</v>
      </c>
      <c r="AU14" s="45" t="e">
        <f>#REF!</f>
        <v>#REF!</v>
      </c>
      <c r="AV14" s="44" t="e">
        <f>IF(#REF!=1,1,0)</f>
        <v>#REF!</v>
      </c>
      <c r="AW14" s="45" t="e">
        <f>#REF!</f>
        <v>#REF!</v>
      </c>
      <c r="AX14" s="45" t="e">
        <f>#REF!</f>
        <v>#REF!</v>
      </c>
      <c r="AY14" s="45" t="e">
        <f>#REF!</f>
        <v>#REF!</v>
      </c>
      <c r="AZ14" s="45" t="e">
        <f>#REF!</f>
        <v>#REF!</v>
      </c>
      <c r="BA14" s="45" t="e">
        <f>#REF!</f>
        <v>#REF!</v>
      </c>
      <c r="BB14" s="45" t="e">
        <f>#REF!</f>
        <v>#REF!</v>
      </c>
      <c r="BC14" s="45" t="e">
        <f>#REF!</f>
        <v>#REF!</v>
      </c>
      <c r="BD14" s="44" t="e">
        <f>IF(#REF!=1,1,0)</f>
        <v>#REF!</v>
      </c>
      <c r="BE14" s="45" t="e">
        <f>#REF!</f>
        <v>#REF!</v>
      </c>
      <c r="BF14" s="45" t="e">
        <f>#REF!</f>
        <v>#REF!</v>
      </c>
      <c r="BG14" s="45" t="e">
        <f>#REF!</f>
        <v>#REF!</v>
      </c>
      <c r="BH14" s="45" t="e">
        <f>#REF!</f>
        <v>#REF!</v>
      </c>
      <c r="BI14" s="45" t="e">
        <f>#REF!</f>
        <v>#REF!</v>
      </c>
      <c r="BJ14" s="45" t="e">
        <f>#REF!</f>
        <v>#REF!</v>
      </c>
      <c r="BK14" s="45" t="e">
        <f>#REF!</f>
        <v>#REF!</v>
      </c>
      <c r="BL14" s="44" t="e">
        <f>IF(#REF!=1,1,0)</f>
        <v>#REF!</v>
      </c>
      <c r="BM14" s="45" t="e">
        <f>#REF!</f>
        <v>#REF!</v>
      </c>
      <c r="BN14" s="45" t="e">
        <f>#REF!</f>
        <v>#REF!</v>
      </c>
      <c r="BO14" s="45" t="e">
        <f>#REF!</f>
        <v>#REF!</v>
      </c>
      <c r="BP14" s="45" t="e">
        <f>#REF!</f>
        <v>#REF!</v>
      </c>
      <c r="BQ14" s="45" t="e">
        <f>#REF!</f>
        <v>#REF!</v>
      </c>
      <c r="BR14" s="45" t="e">
        <f>#REF!</f>
        <v>#REF!</v>
      </c>
      <c r="BS14" s="45" t="e">
        <f>#REF!</f>
        <v>#REF!</v>
      </c>
      <c r="BT14" s="44" t="e">
        <f>IF(#REF!=1,1,0)</f>
        <v>#REF!</v>
      </c>
      <c r="BU14" s="45" t="e">
        <f>#REF!</f>
        <v>#REF!</v>
      </c>
      <c r="BV14" s="45" t="e">
        <f>#REF!</f>
        <v>#REF!</v>
      </c>
      <c r="BW14" s="45" t="e">
        <f>#REF!</f>
        <v>#REF!</v>
      </c>
      <c r="BX14" s="45" t="e">
        <f>#REF!</f>
        <v>#REF!</v>
      </c>
      <c r="BY14" s="45" t="e">
        <f>#REF!</f>
        <v>#REF!</v>
      </c>
      <c r="BZ14" s="45" t="e">
        <f>#REF!</f>
        <v>#REF!</v>
      </c>
      <c r="CA14" s="45" t="e">
        <f>#REF!</f>
        <v>#REF!</v>
      </c>
      <c r="CB14" s="44" t="e">
        <f>IF(#REF!=1,1,0)</f>
        <v>#REF!</v>
      </c>
      <c r="CC14" s="45" t="e">
        <f>#REF!</f>
        <v>#REF!</v>
      </c>
      <c r="CD14" s="45" t="e">
        <f>#REF!</f>
        <v>#REF!</v>
      </c>
      <c r="CE14" s="45" t="e">
        <f>#REF!</f>
        <v>#REF!</v>
      </c>
      <c r="CF14" s="45" t="e">
        <f>#REF!</f>
        <v>#REF!</v>
      </c>
      <c r="CG14" s="45" t="e">
        <f>#REF!</f>
        <v>#REF!</v>
      </c>
      <c r="CH14" s="45" t="e">
        <f>#REF!</f>
        <v>#REF!</v>
      </c>
      <c r="CI14" s="45" t="e">
        <f>#REF!</f>
        <v>#REF!</v>
      </c>
      <c r="CJ14" s="44" t="e">
        <f>IF(#REF!=1,1,0)</f>
        <v>#REF!</v>
      </c>
      <c r="CK14" s="45" t="e">
        <f>#REF!</f>
        <v>#REF!</v>
      </c>
      <c r="CL14" s="45" t="e">
        <f>#REF!</f>
        <v>#REF!</v>
      </c>
      <c r="CM14" s="45" t="e">
        <f>#REF!</f>
        <v>#REF!</v>
      </c>
      <c r="CN14" s="45" t="e">
        <f>#REF!</f>
        <v>#REF!</v>
      </c>
      <c r="CO14" s="45" t="e">
        <f>#REF!</f>
        <v>#REF!</v>
      </c>
      <c r="CP14" s="45" t="e">
        <f>#REF!</f>
        <v>#REF!</v>
      </c>
      <c r="CQ14" s="45" t="e">
        <f>#REF!</f>
        <v>#REF!</v>
      </c>
      <c r="CR14" s="44" t="e">
        <f>IF(#REF!=1,1,0)</f>
        <v>#REF!</v>
      </c>
      <c r="CS14" s="45" t="e">
        <f>#REF!</f>
        <v>#REF!</v>
      </c>
      <c r="CT14" s="45" t="e">
        <f>#REF!</f>
        <v>#REF!</v>
      </c>
      <c r="CU14" s="45" t="e">
        <f>#REF!</f>
        <v>#REF!</v>
      </c>
      <c r="CV14" s="45" t="e">
        <f>#REF!</f>
        <v>#REF!</v>
      </c>
      <c r="CW14" s="45" t="e">
        <f>#REF!</f>
        <v>#REF!</v>
      </c>
      <c r="CX14" s="45" t="e">
        <f>#REF!</f>
        <v>#REF!</v>
      </c>
      <c r="CY14" s="45" t="e">
        <f>#REF!</f>
        <v>#REF!</v>
      </c>
      <c r="CZ14" s="44" t="e">
        <f>IF(#REF!=1,1,0)</f>
        <v>#REF!</v>
      </c>
      <c r="DA14" s="45" t="e">
        <f>#REF!</f>
        <v>#REF!</v>
      </c>
      <c r="DB14" s="45" t="e">
        <f>#REF!</f>
        <v>#REF!</v>
      </c>
      <c r="DC14" s="45" t="e">
        <f>#REF!</f>
        <v>#REF!</v>
      </c>
      <c r="DD14" s="45" t="e">
        <f>#REF!</f>
        <v>#REF!</v>
      </c>
      <c r="DE14" s="45" t="e">
        <f>#REF!</f>
        <v>#REF!</v>
      </c>
      <c r="DF14" s="45" t="e">
        <f>#REF!</f>
        <v>#REF!</v>
      </c>
      <c r="DG14" s="45" t="e">
        <f>#REF!</f>
        <v>#REF!</v>
      </c>
      <c r="DH14" s="44" t="e">
        <f>IF(#REF!=1,1,0)</f>
        <v>#REF!</v>
      </c>
      <c r="DI14" s="45" t="e">
        <f>#REF!</f>
        <v>#REF!</v>
      </c>
      <c r="DJ14" s="45" t="e">
        <f>#REF!</f>
        <v>#REF!</v>
      </c>
      <c r="DK14" s="45" t="e">
        <f>#REF!</f>
        <v>#REF!</v>
      </c>
      <c r="DL14" s="45" t="e">
        <f>#REF!</f>
        <v>#REF!</v>
      </c>
      <c r="DM14" s="45" t="e">
        <f>#REF!</f>
        <v>#REF!</v>
      </c>
      <c r="DN14" s="45" t="e">
        <f>#REF!</f>
        <v>#REF!</v>
      </c>
      <c r="DO14" s="45" t="e">
        <f>#REF!</f>
        <v>#REF!</v>
      </c>
      <c r="DP14" s="44" t="e">
        <f>IF(#REF!=1,1,0)</f>
        <v>#REF!</v>
      </c>
      <c r="DQ14" s="45" t="e">
        <f>#REF!</f>
        <v>#REF!</v>
      </c>
      <c r="DR14" s="45" t="e">
        <f>#REF!</f>
        <v>#REF!</v>
      </c>
      <c r="DS14" s="45" t="e">
        <f>#REF!</f>
        <v>#REF!</v>
      </c>
      <c r="DT14" s="45" t="e">
        <f>#REF!</f>
        <v>#REF!</v>
      </c>
      <c r="DU14" s="45" t="e">
        <f>#REF!</f>
        <v>#REF!</v>
      </c>
      <c r="DV14" s="45" t="e">
        <f>#REF!</f>
        <v>#REF!</v>
      </c>
      <c r="DW14" s="45" t="e">
        <f>#REF!</f>
        <v>#REF!</v>
      </c>
      <c r="DX14" s="57" t="e">
        <f t="shared" si="5"/>
        <v>#REF!</v>
      </c>
      <c r="DY14" s="58" t="e">
        <f t="shared" si="5"/>
        <v>#REF!</v>
      </c>
      <c r="DZ14" s="58" t="e">
        <f t="shared" si="5"/>
        <v>#REF!</v>
      </c>
      <c r="EA14" s="58" t="e">
        <f t="shared" si="5"/>
        <v>#REF!</v>
      </c>
      <c r="EB14" s="58" t="e">
        <f t="shared" si="5"/>
        <v>#REF!</v>
      </c>
      <c r="EC14" s="58" t="e">
        <f t="shared" si="5"/>
        <v>#REF!</v>
      </c>
      <c r="ED14" s="58" t="e">
        <f t="shared" si="5"/>
        <v>#REF!</v>
      </c>
      <c r="EE14" s="66" t="e">
        <f t="shared" si="5"/>
        <v>#REF!</v>
      </c>
      <c r="EF14" s="57" t="e">
        <f t="shared" si="6"/>
        <v>#REF!</v>
      </c>
      <c r="EG14" s="66" t="e">
        <f t="shared" si="7"/>
        <v>#REF!</v>
      </c>
    </row>
    <row r="15" spans="1:137" s="2" customFormat="1" ht="48" customHeight="1">
      <c r="A15" s="32" t="s">
        <v>12</v>
      </c>
      <c r="B15" s="22" t="s">
        <v>107</v>
      </c>
      <c r="C15" s="28" t="e">
        <f>SUM(#REF!/#REF!)</f>
        <v>#REF!</v>
      </c>
      <c r="D15" s="3"/>
      <c r="E15" s="3"/>
      <c r="F15" s="3"/>
      <c r="G15" s="21"/>
      <c r="H15" s="44">
        <f>IF('Bay Area'!C10=1,1,0)</f>
        <v>0</v>
      </c>
      <c r="I15" s="45">
        <f>'Bay Area'!M10</f>
      </c>
      <c r="J15" s="45">
        <f>'Bay Area'!N10</f>
      </c>
      <c r="K15" s="45">
        <f>'Bay Area'!O10</f>
      </c>
      <c r="L15" s="45" t="e">
        <f>'Bay Area'!#REF!</f>
        <v>#REF!</v>
      </c>
      <c r="M15" s="45" t="e">
        <f>'Bay Area'!#REF!</f>
        <v>#REF!</v>
      </c>
      <c r="N15" s="45" t="e">
        <f>'Bay Area'!#REF!</f>
        <v>#REF!</v>
      </c>
      <c r="O15" s="45">
        <f>'Bay Area'!P10</f>
        <v>0</v>
      </c>
      <c r="P15" s="44" t="e">
        <f>IF(#REF!=1,1,0)</f>
        <v>#REF!</v>
      </c>
      <c r="Q15" s="45" t="e">
        <f>#REF!</f>
        <v>#REF!</v>
      </c>
      <c r="R15" s="45" t="e">
        <f>#REF!</f>
        <v>#REF!</v>
      </c>
      <c r="S15" s="45" t="e">
        <f>#REF!</f>
        <v>#REF!</v>
      </c>
      <c r="T15" s="45" t="e">
        <f>#REF!</f>
        <v>#REF!</v>
      </c>
      <c r="U15" s="45" t="e">
        <f>#REF!</f>
        <v>#REF!</v>
      </c>
      <c r="V15" s="45" t="e">
        <f>#REF!</f>
        <v>#REF!</v>
      </c>
      <c r="W15" s="45" t="e">
        <f>#REF!</f>
        <v>#REF!</v>
      </c>
      <c r="X15" s="44" t="e">
        <f>IF(#REF!=1,1,0)</f>
        <v>#REF!</v>
      </c>
      <c r="Y15" s="45" t="e">
        <f>#REF!</f>
        <v>#REF!</v>
      </c>
      <c r="Z15" s="45" t="e">
        <f>#REF!</f>
        <v>#REF!</v>
      </c>
      <c r="AA15" s="45" t="e">
        <f>#REF!</f>
        <v>#REF!</v>
      </c>
      <c r="AB15" s="45" t="e">
        <f>#REF!</f>
        <v>#REF!</v>
      </c>
      <c r="AC15" s="45" t="e">
        <f>#REF!</f>
        <v>#REF!</v>
      </c>
      <c r="AD15" s="45" t="e">
        <f>#REF!</f>
        <v>#REF!</v>
      </c>
      <c r="AE15" s="45" t="e">
        <f>#REF!</f>
        <v>#REF!</v>
      </c>
      <c r="AF15" s="44" t="e">
        <f>IF(#REF!=1,1,0)</f>
        <v>#REF!</v>
      </c>
      <c r="AG15" s="45" t="e">
        <f>#REF!</f>
        <v>#REF!</v>
      </c>
      <c r="AH15" s="45" t="e">
        <f>#REF!</f>
        <v>#REF!</v>
      </c>
      <c r="AI15" s="45" t="e">
        <f>#REF!</f>
        <v>#REF!</v>
      </c>
      <c r="AJ15" s="45" t="e">
        <f>#REF!</f>
        <v>#REF!</v>
      </c>
      <c r="AK15" s="45" t="e">
        <f>#REF!</f>
        <v>#REF!</v>
      </c>
      <c r="AL15" s="45" t="e">
        <f>#REF!</f>
        <v>#REF!</v>
      </c>
      <c r="AM15" s="45" t="e">
        <f>#REF!</f>
        <v>#REF!</v>
      </c>
      <c r="AN15" s="44" t="e">
        <f>IF(#REF!=1,1,0)</f>
        <v>#REF!</v>
      </c>
      <c r="AO15" s="45" t="e">
        <f>#REF!</f>
        <v>#REF!</v>
      </c>
      <c r="AP15" s="45" t="e">
        <f>#REF!</f>
        <v>#REF!</v>
      </c>
      <c r="AQ15" s="45" t="e">
        <f>#REF!</f>
        <v>#REF!</v>
      </c>
      <c r="AR15" s="45" t="e">
        <f>#REF!</f>
        <v>#REF!</v>
      </c>
      <c r="AS15" s="45" t="e">
        <f>#REF!</f>
        <v>#REF!</v>
      </c>
      <c r="AT15" s="45" t="e">
        <f>#REF!</f>
        <v>#REF!</v>
      </c>
      <c r="AU15" s="45" t="e">
        <f>#REF!</f>
        <v>#REF!</v>
      </c>
      <c r="AV15" s="44" t="e">
        <f>IF(#REF!=1,1,0)</f>
        <v>#REF!</v>
      </c>
      <c r="AW15" s="45" t="e">
        <f>#REF!</f>
        <v>#REF!</v>
      </c>
      <c r="AX15" s="45" t="e">
        <f>#REF!</f>
        <v>#REF!</v>
      </c>
      <c r="AY15" s="45" t="e">
        <f>#REF!</f>
        <v>#REF!</v>
      </c>
      <c r="AZ15" s="45" t="e">
        <f>#REF!</f>
        <v>#REF!</v>
      </c>
      <c r="BA15" s="45" t="e">
        <f>#REF!</f>
        <v>#REF!</v>
      </c>
      <c r="BB15" s="45" t="e">
        <f>#REF!</f>
        <v>#REF!</v>
      </c>
      <c r="BC15" s="45" t="e">
        <f>#REF!</f>
        <v>#REF!</v>
      </c>
      <c r="BD15" s="44" t="e">
        <f>IF(#REF!=1,1,0)</f>
        <v>#REF!</v>
      </c>
      <c r="BE15" s="45" t="e">
        <f>#REF!</f>
        <v>#REF!</v>
      </c>
      <c r="BF15" s="45" t="e">
        <f>#REF!</f>
        <v>#REF!</v>
      </c>
      <c r="BG15" s="45" t="e">
        <f>#REF!</f>
        <v>#REF!</v>
      </c>
      <c r="BH15" s="45" t="e">
        <f>#REF!</f>
        <v>#REF!</v>
      </c>
      <c r="BI15" s="45" t="e">
        <f>#REF!</f>
        <v>#REF!</v>
      </c>
      <c r="BJ15" s="45" t="e">
        <f>#REF!</f>
        <v>#REF!</v>
      </c>
      <c r="BK15" s="45" t="e">
        <f>#REF!</f>
        <v>#REF!</v>
      </c>
      <c r="BL15" s="44" t="e">
        <f>IF(#REF!=1,1,0)</f>
        <v>#REF!</v>
      </c>
      <c r="BM15" s="45" t="e">
        <f>#REF!</f>
        <v>#REF!</v>
      </c>
      <c r="BN15" s="45" t="e">
        <f>#REF!</f>
        <v>#REF!</v>
      </c>
      <c r="BO15" s="45" t="e">
        <f>#REF!</f>
        <v>#REF!</v>
      </c>
      <c r="BP15" s="45" t="e">
        <f>#REF!</f>
        <v>#REF!</v>
      </c>
      <c r="BQ15" s="45" t="e">
        <f>#REF!</f>
        <v>#REF!</v>
      </c>
      <c r="BR15" s="45" t="e">
        <f>#REF!</f>
        <v>#REF!</v>
      </c>
      <c r="BS15" s="45" t="e">
        <f>#REF!</f>
        <v>#REF!</v>
      </c>
      <c r="BT15" s="44" t="e">
        <f>IF(#REF!=1,1,0)</f>
        <v>#REF!</v>
      </c>
      <c r="BU15" s="45" t="e">
        <f>#REF!</f>
        <v>#REF!</v>
      </c>
      <c r="BV15" s="45" t="e">
        <f>#REF!</f>
        <v>#REF!</v>
      </c>
      <c r="BW15" s="45" t="e">
        <f>#REF!</f>
        <v>#REF!</v>
      </c>
      <c r="BX15" s="45" t="e">
        <f>#REF!</f>
        <v>#REF!</v>
      </c>
      <c r="BY15" s="45" t="e">
        <f>#REF!</f>
        <v>#REF!</v>
      </c>
      <c r="BZ15" s="45" t="e">
        <f>#REF!</f>
        <v>#REF!</v>
      </c>
      <c r="CA15" s="45" t="e">
        <f>#REF!</f>
        <v>#REF!</v>
      </c>
      <c r="CB15" s="44" t="e">
        <f>IF(#REF!=1,1,0)</f>
        <v>#REF!</v>
      </c>
      <c r="CC15" s="45" t="e">
        <f>#REF!</f>
        <v>#REF!</v>
      </c>
      <c r="CD15" s="45" t="e">
        <f>#REF!</f>
        <v>#REF!</v>
      </c>
      <c r="CE15" s="45" t="e">
        <f>#REF!</f>
        <v>#REF!</v>
      </c>
      <c r="CF15" s="45" t="e">
        <f>#REF!</f>
        <v>#REF!</v>
      </c>
      <c r="CG15" s="45" t="e">
        <f>#REF!</f>
        <v>#REF!</v>
      </c>
      <c r="CH15" s="45" t="e">
        <f>#REF!</f>
        <v>#REF!</v>
      </c>
      <c r="CI15" s="45" t="e">
        <f>#REF!</f>
        <v>#REF!</v>
      </c>
      <c r="CJ15" s="44" t="e">
        <f>IF(#REF!=1,1,0)</f>
        <v>#REF!</v>
      </c>
      <c r="CK15" s="45" t="e">
        <f>#REF!</f>
        <v>#REF!</v>
      </c>
      <c r="CL15" s="45" t="e">
        <f>#REF!</f>
        <v>#REF!</v>
      </c>
      <c r="CM15" s="45" t="e">
        <f>#REF!</f>
        <v>#REF!</v>
      </c>
      <c r="CN15" s="45" t="e">
        <f>#REF!</f>
        <v>#REF!</v>
      </c>
      <c r="CO15" s="45" t="e">
        <f>#REF!</f>
        <v>#REF!</v>
      </c>
      <c r="CP15" s="45" t="e">
        <f>#REF!</f>
        <v>#REF!</v>
      </c>
      <c r="CQ15" s="45" t="e">
        <f>#REF!</f>
        <v>#REF!</v>
      </c>
      <c r="CR15" s="44" t="e">
        <f>IF(#REF!=1,1,0)</f>
        <v>#REF!</v>
      </c>
      <c r="CS15" s="45" t="e">
        <f>#REF!</f>
        <v>#REF!</v>
      </c>
      <c r="CT15" s="45" t="e">
        <f>#REF!</f>
        <v>#REF!</v>
      </c>
      <c r="CU15" s="45" t="e">
        <f>#REF!</f>
        <v>#REF!</v>
      </c>
      <c r="CV15" s="45" t="e">
        <f>#REF!</f>
        <v>#REF!</v>
      </c>
      <c r="CW15" s="45" t="e">
        <f>#REF!</f>
        <v>#REF!</v>
      </c>
      <c r="CX15" s="45" t="e">
        <f>#REF!</f>
        <v>#REF!</v>
      </c>
      <c r="CY15" s="45" t="e">
        <f>#REF!</f>
        <v>#REF!</v>
      </c>
      <c r="CZ15" s="44" t="e">
        <f>IF(#REF!=1,1,0)</f>
        <v>#REF!</v>
      </c>
      <c r="DA15" s="45" t="e">
        <f>#REF!</f>
        <v>#REF!</v>
      </c>
      <c r="DB15" s="45" t="e">
        <f>#REF!</f>
        <v>#REF!</v>
      </c>
      <c r="DC15" s="45" t="e">
        <f>#REF!</f>
        <v>#REF!</v>
      </c>
      <c r="DD15" s="45" t="e">
        <f>#REF!</f>
        <v>#REF!</v>
      </c>
      <c r="DE15" s="45" t="e">
        <f>#REF!</f>
        <v>#REF!</v>
      </c>
      <c r="DF15" s="45" t="e">
        <f>#REF!</f>
        <v>#REF!</v>
      </c>
      <c r="DG15" s="45" t="e">
        <f>#REF!</f>
        <v>#REF!</v>
      </c>
      <c r="DH15" s="44" t="e">
        <f>IF(#REF!=1,1,0)</f>
        <v>#REF!</v>
      </c>
      <c r="DI15" s="45" t="e">
        <f>#REF!</f>
        <v>#REF!</v>
      </c>
      <c r="DJ15" s="45" t="e">
        <f>#REF!</f>
        <v>#REF!</v>
      </c>
      <c r="DK15" s="45" t="e">
        <f>#REF!</f>
        <v>#REF!</v>
      </c>
      <c r="DL15" s="45" t="e">
        <f>#REF!</f>
        <v>#REF!</v>
      </c>
      <c r="DM15" s="45" t="e">
        <f>#REF!</f>
        <v>#REF!</v>
      </c>
      <c r="DN15" s="45" t="e">
        <f>#REF!</f>
        <v>#REF!</v>
      </c>
      <c r="DO15" s="45" t="e">
        <f>#REF!</f>
        <v>#REF!</v>
      </c>
      <c r="DP15" s="44" t="e">
        <f>IF(#REF!=1,1,0)</f>
        <v>#REF!</v>
      </c>
      <c r="DQ15" s="45" t="e">
        <f>#REF!</f>
        <v>#REF!</v>
      </c>
      <c r="DR15" s="45" t="e">
        <f>#REF!</f>
        <v>#REF!</v>
      </c>
      <c r="DS15" s="45" t="e">
        <f>#REF!</f>
        <v>#REF!</v>
      </c>
      <c r="DT15" s="45" t="e">
        <f>#REF!</f>
        <v>#REF!</v>
      </c>
      <c r="DU15" s="45" t="e">
        <f>#REF!</f>
        <v>#REF!</v>
      </c>
      <c r="DV15" s="45" t="e">
        <f>#REF!</f>
        <v>#REF!</v>
      </c>
      <c r="DW15" s="45" t="e">
        <f>#REF!</f>
        <v>#REF!</v>
      </c>
      <c r="DX15" s="57" t="e">
        <f t="shared" si="5"/>
        <v>#REF!</v>
      </c>
      <c r="DY15" s="58" t="e">
        <f t="shared" si="5"/>
        <v>#VALUE!</v>
      </c>
      <c r="DZ15" s="58" t="e">
        <f t="shared" si="5"/>
        <v>#VALUE!</v>
      </c>
      <c r="EA15" s="58" t="e">
        <f t="shared" si="5"/>
        <v>#VALUE!</v>
      </c>
      <c r="EB15" s="58" t="e">
        <f t="shared" si="5"/>
        <v>#REF!</v>
      </c>
      <c r="EC15" s="58" t="e">
        <f t="shared" si="5"/>
        <v>#REF!</v>
      </c>
      <c r="ED15" s="58" t="e">
        <f t="shared" si="5"/>
        <v>#REF!</v>
      </c>
      <c r="EE15" s="66" t="e">
        <f t="shared" si="5"/>
        <v>#REF!</v>
      </c>
      <c r="EF15" s="57" t="e">
        <f t="shared" si="6"/>
        <v>#VALUE!</v>
      </c>
      <c r="EG15" s="66" t="e">
        <f t="shared" si="7"/>
        <v>#REF!</v>
      </c>
    </row>
    <row r="16" spans="1:137" s="2" customFormat="1" ht="38.25" customHeight="1">
      <c r="A16" s="32" t="s">
        <v>13</v>
      </c>
      <c r="B16" s="23" t="s">
        <v>106</v>
      </c>
      <c r="C16" s="28" t="e">
        <f>SUM(#REF!/#REF!)</f>
        <v>#REF!</v>
      </c>
      <c r="D16" s="3"/>
      <c r="E16" s="3"/>
      <c r="F16" s="3"/>
      <c r="G16" s="21"/>
      <c r="H16" s="44">
        <f>IF('Bay Area'!C11=1,1,0)</f>
        <v>0</v>
      </c>
      <c r="I16" s="45">
        <f>'Bay Area'!M11</f>
      </c>
      <c r="J16" s="45">
        <f>'Bay Area'!N11</f>
      </c>
      <c r="K16" s="45">
        <f>'Bay Area'!O11</f>
      </c>
      <c r="L16" s="45" t="e">
        <f>'Bay Area'!#REF!</f>
        <v>#REF!</v>
      </c>
      <c r="M16" s="45" t="e">
        <f>'Bay Area'!#REF!</f>
        <v>#REF!</v>
      </c>
      <c r="N16" s="45" t="e">
        <f>'Bay Area'!#REF!</f>
        <v>#REF!</v>
      </c>
      <c r="O16" s="45">
        <f>'Bay Area'!P11</f>
        <v>0</v>
      </c>
      <c r="P16" s="44" t="e">
        <f>IF(#REF!=1,1,0)</f>
        <v>#REF!</v>
      </c>
      <c r="Q16" s="45" t="e">
        <f>#REF!</f>
        <v>#REF!</v>
      </c>
      <c r="R16" s="45" t="e">
        <f>#REF!</f>
        <v>#REF!</v>
      </c>
      <c r="S16" s="45" t="e">
        <f>#REF!</f>
        <v>#REF!</v>
      </c>
      <c r="T16" s="45" t="e">
        <f>#REF!</f>
        <v>#REF!</v>
      </c>
      <c r="U16" s="45" t="e">
        <f>#REF!</f>
        <v>#REF!</v>
      </c>
      <c r="V16" s="45" t="e">
        <f>#REF!</f>
        <v>#REF!</v>
      </c>
      <c r="W16" s="45" t="e">
        <f>#REF!</f>
        <v>#REF!</v>
      </c>
      <c r="X16" s="44" t="e">
        <f>IF(#REF!=1,1,0)</f>
        <v>#REF!</v>
      </c>
      <c r="Y16" s="45" t="e">
        <f>#REF!</f>
        <v>#REF!</v>
      </c>
      <c r="Z16" s="45" t="e">
        <f>#REF!</f>
        <v>#REF!</v>
      </c>
      <c r="AA16" s="45" t="e">
        <f>#REF!</f>
        <v>#REF!</v>
      </c>
      <c r="AB16" s="45" t="e">
        <f>#REF!</f>
        <v>#REF!</v>
      </c>
      <c r="AC16" s="45" t="e">
        <f>#REF!</f>
        <v>#REF!</v>
      </c>
      <c r="AD16" s="45" t="e">
        <f>#REF!</f>
        <v>#REF!</v>
      </c>
      <c r="AE16" s="45" t="e">
        <f>#REF!</f>
        <v>#REF!</v>
      </c>
      <c r="AF16" s="44" t="e">
        <f>IF(#REF!=1,1,0)</f>
        <v>#REF!</v>
      </c>
      <c r="AG16" s="45" t="e">
        <f>#REF!</f>
        <v>#REF!</v>
      </c>
      <c r="AH16" s="45" t="e">
        <f>#REF!</f>
        <v>#REF!</v>
      </c>
      <c r="AI16" s="45" t="e">
        <f>#REF!</f>
        <v>#REF!</v>
      </c>
      <c r="AJ16" s="45" t="e">
        <f>#REF!</f>
        <v>#REF!</v>
      </c>
      <c r="AK16" s="45" t="e">
        <f>#REF!</f>
        <v>#REF!</v>
      </c>
      <c r="AL16" s="45" t="e">
        <f>#REF!</f>
        <v>#REF!</v>
      </c>
      <c r="AM16" s="45" t="e">
        <f>#REF!</f>
        <v>#REF!</v>
      </c>
      <c r="AN16" s="44" t="e">
        <f>IF(#REF!=1,1,0)</f>
        <v>#REF!</v>
      </c>
      <c r="AO16" s="45" t="e">
        <f>#REF!</f>
        <v>#REF!</v>
      </c>
      <c r="AP16" s="45" t="e">
        <f>#REF!</f>
        <v>#REF!</v>
      </c>
      <c r="AQ16" s="45" t="e">
        <f>#REF!</f>
        <v>#REF!</v>
      </c>
      <c r="AR16" s="45" t="e">
        <f>#REF!</f>
        <v>#REF!</v>
      </c>
      <c r="AS16" s="45" t="e">
        <f>#REF!</f>
        <v>#REF!</v>
      </c>
      <c r="AT16" s="45" t="e">
        <f>#REF!</f>
        <v>#REF!</v>
      </c>
      <c r="AU16" s="45" t="e">
        <f>#REF!</f>
        <v>#REF!</v>
      </c>
      <c r="AV16" s="44" t="e">
        <f>IF(#REF!=1,1,0)</f>
        <v>#REF!</v>
      </c>
      <c r="AW16" s="45" t="e">
        <f>#REF!</f>
        <v>#REF!</v>
      </c>
      <c r="AX16" s="45" t="e">
        <f>#REF!</f>
        <v>#REF!</v>
      </c>
      <c r="AY16" s="45" t="e">
        <f>#REF!</f>
        <v>#REF!</v>
      </c>
      <c r="AZ16" s="45" t="e">
        <f>#REF!</f>
        <v>#REF!</v>
      </c>
      <c r="BA16" s="45" t="e">
        <f>#REF!</f>
        <v>#REF!</v>
      </c>
      <c r="BB16" s="45" t="e">
        <f>#REF!</f>
        <v>#REF!</v>
      </c>
      <c r="BC16" s="45" t="e">
        <f>#REF!</f>
        <v>#REF!</v>
      </c>
      <c r="BD16" s="44" t="e">
        <f>IF(#REF!=1,1,0)</f>
        <v>#REF!</v>
      </c>
      <c r="BE16" s="45" t="e">
        <f>#REF!</f>
        <v>#REF!</v>
      </c>
      <c r="BF16" s="45" t="e">
        <f>#REF!</f>
        <v>#REF!</v>
      </c>
      <c r="BG16" s="45" t="e">
        <f>#REF!</f>
        <v>#REF!</v>
      </c>
      <c r="BH16" s="45" t="e">
        <f>#REF!</f>
        <v>#REF!</v>
      </c>
      <c r="BI16" s="45" t="e">
        <f>#REF!</f>
        <v>#REF!</v>
      </c>
      <c r="BJ16" s="45" t="e">
        <f>#REF!</f>
        <v>#REF!</v>
      </c>
      <c r="BK16" s="45" t="e">
        <f>#REF!</f>
        <v>#REF!</v>
      </c>
      <c r="BL16" s="44" t="e">
        <f>IF(#REF!=1,1,0)</f>
        <v>#REF!</v>
      </c>
      <c r="BM16" s="45" t="e">
        <f>#REF!</f>
        <v>#REF!</v>
      </c>
      <c r="BN16" s="45" t="e">
        <f>#REF!</f>
        <v>#REF!</v>
      </c>
      <c r="BO16" s="45" t="e">
        <f>#REF!</f>
        <v>#REF!</v>
      </c>
      <c r="BP16" s="45" t="e">
        <f>#REF!</f>
        <v>#REF!</v>
      </c>
      <c r="BQ16" s="45" t="e">
        <f>#REF!</f>
        <v>#REF!</v>
      </c>
      <c r="BR16" s="45" t="e">
        <f>#REF!</f>
        <v>#REF!</v>
      </c>
      <c r="BS16" s="45" t="e">
        <f>#REF!</f>
        <v>#REF!</v>
      </c>
      <c r="BT16" s="44" t="e">
        <f>IF(#REF!=1,1,0)</f>
        <v>#REF!</v>
      </c>
      <c r="BU16" s="45" t="e">
        <f>#REF!</f>
        <v>#REF!</v>
      </c>
      <c r="BV16" s="45" t="e">
        <f>#REF!</f>
        <v>#REF!</v>
      </c>
      <c r="BW16" s="45" t="e">
        <f>#REF!</f>
        <v>#REF!</v>
      </c>
      <c r="BX16" s="45" t="e">
        <f>#REF!</f>
        <v>#REF!</v>
      </c>
      <c r="BY16" s="45" t="e">
        <f>#REF!</f>
        <v>#REF!</v>
      </c>
      <c r="BZ16" s="45" t="e">
        <f>#REF!</f>
        <v>#REF!</v>
      </c>
      <c r="CA16" s="45" t="e">
        <f>#REF!</f>
        <v>#REF!</v>
      </c>
      <c r="CB16" s="44" t="e">
        <f>IF(#REF!=1,1,0)</f>
        <v>#REF!</v>
      </c>
      <c r="CC16" s="45" t="e">
        <f>#REF!</f>
        <v>#REF!</v>
      </c>
      <c r="CD16" s="45" t="e">
        <f>#REF!</f>
        <v>#REF!</v>
      </c>
      <c r="CE16" s="45" t="e">
        <f>#REF!</f>
        <v>#REF!</v>
      </c>
      <c r="CF16" s="45" t="e">
        <f>#REF!</f>
        <v>#REF!</v>
      </c>
      <c r="CG16" s="45" t="e">
        <f>#REF!</f>
        <v>#REF!</v>
      </c>
      <c r="CH16" s="45" t="e">
        <f>#REF!</f>
        <v>#REF!</v>
      </c>
      <c r="CI16" s="45" t="e">
        <f>#REF!</f>
        <v>#REF!</v>
      </c>
      <c r="CJ16" s="44" t="e">
        <f>IF(#REF!=1,1,0)</f>
        <v>#REF!</v>
      </c>
      <c r="CK16" s="45" t="e">
        <f>#REF!</f>
        <v>#REF!</v>
      </c>
      <c r="CL16" s="45" t="e">
        <f>#REF!</f>
        <v>#REF!</v>
      </c>
      <c r="CM16" s="45" t="e">
        <f>#REF!</f>
        <v>#REF!</v>
      </c>
      <c r="CN16" s="45" t="e">
        <f>#REF!</f>
        <v>#REF!</v>
      </c>
      <c r="CO16" s="45" t="e">
        <f>#REF!</f>
        <v>#REF!</v>
      </c>
      <c r="CP16" s="45" t="e">
        <f>#REF!</f>
        <v>#REF!</v>
      </c>
      <c r="CQ16" s="45" t="e">
        <f>#REF!</f>
        <v>#REF!</v>
      </c>
      <c r="CR16" s="44" t="e">
        <f>IF(#REF!=1,1,0)</f>
        <v>#REF!</v>
      </c>
      <c r="CS16" s="45" t="e">
        <f>#REF!</f>
        <v>#REF!</v>
      </c>
      <c r="CT16" s="45" t="e">
        <f>#REF!</f>
        <v>#REF!</v>
      </c>
      <c r="CU16" s="45" t="e">
        <f>#REF!</f>
        <v>#REF!</v>
      </c>
      <c r="CV16" s="45" t="e">
        <f>#REF!</f>
        <v>#REF!</v>
      </c>
      <c r="CW16" s="45" t="e">
        <f>#REF!</f>
        <v>#REF!</v>
      </c>
      <c r="CX16" s="45" t="e">
        <f>#REF!</f>
        <v>#REF!</v>
      </c>
      <c r="CY16" s="45" t="e">
        <f>#REF!</f>
        <v>#REF!</v>
      </c>
      <c r="CZ16" s="44" t="e">
        <f>IF(#REF!=1,1,0)</f>
        <v>#REF!</v>
      </c>
      <c r="DA16" s="45" t="e">
        <f>#REF!</f>
        <v>#REF!</v>
      </c>
      <c r="DB16" s="45" t="e">
        <f>#REF!</f>
        <v>#REF!</v>
      </c>
      <c r="DC16" s="45" t="e">
        <f>#REF!</f>
        <v>#REF!</v>
      </c>
      <c r="DD16" s="45" t="e">
        <f>#REF!</f>
        <v>#REF!</v>
      </c>
      <c r="DE16" s="45" t="e">
        <f>#REF!</f>
        <v>#REF!</v>
      </c>
      <c r="DF16" s="45" t="e">
        <f>#REF!</f>
        <v>#REF!</v>
      </c>
      <c r="DG16" s="45" t="e">
        <f>#REF!</f>
        <v>#REF!</v>
      </c>
      <c r="DH16" s="44" t="e">
        <f>IF(#REF!=1,1,0)</f>
        <v>#REF!</v>
      </c>
      <c r="DI16" s="45" t="e">
        <f>#REF!</f>
        <v>#REF!</v>
      </c>
      <c r="DJ16" s="45" t="e">
        <f>#REF!</f>
        <v>#REF!</v>
      </c>
      <c r="DK16" s="45" t="e">
        <f>#REF!</f>
        <v>#REF!</v>
      </c>
      <c r="DL16" s="45" t="e">
        <f>#REF!</f>
        <v>#REF!</v>
      </c>
      <c r="DM16" s="45" t="e">
        <f>#REF!</f>
        <v>#REF!</v>
      </c>
      <c r="DN16" s="45" t="e">
        <f>#REF!</f>
        <v>#REF!</v>
      </c>
      <c r="DO16" s="45" t="e">
        <f>#REF!</f>
        <v>#REF!</v>
      </c>
      <c r="DP16" s="44" t="e">
        <f>IF(#REF!=1,1,0)</f>
        <v>#REF!</v>
      </c>
      <c r="DQ16" s="45" t="e">
        <f>#REF!</f>
        <v>#REF!</v>
      </c>
      <c r="DR16" s="45" t="e">
        <f>#REF!</f>
        <v>#REF!</v>
      </c>
      <c r="DS16" s="45" t="e">
        <f>#REF!</f>
        <v>#REF!</v>
      </c>
      <c r="DT16" s="45" t="e">
        <f>#REF!</f>
        <v>#REF!</v>
      </c>
      <c r="DU16" s="45" t="e">
        <f>#REF!</f>
        <v>#REF!</v>
      </c>
      <c r="DV16" s="45" t="e">
        <f>#REF!</f>
        <v>#REF!</v>
      </c>
      <c r="DW16" s="45" t="e">
        <f>#REF!</f>
        <v>#REF!</v>
      </c>
      <c r="DX16" s="57" t="e">
        <f t="shared" si="5"/>
        <v>#REF!</v>
      </c>
      <c r="DY16" s="58" t="e">
        <f t="shared" si="5"/>
        <v>#VALUE!</v>
      </c>
      <c r="DZ16" s="58" t="e">
        <f t="shared" si="5"/>
        <v>#VALUE!</v>
      </c>
      <c r="EA16" s="58" t="e">
        <f t="shared" si="5"/>
        <v>#VALUE!</v>
      </c>
      <c r="EB16" s="58" t="e">
        <f t="shared" si="5"/>
        <v>#REF!</v>
      </c>
      <c r="EC16" s="58" t="e">
        <f t="shared" si="5"/>
        <v>#REF!</v>
      </c>
      <c r="ED16" s="58" t="e">
        <f t="shared" si="5"/>
        <v>#REF!</v>
      </c>
      <c r="EE16" s="66" t="e">
        <f t="shared" si="5"/>
        <v>#REF!</v>
      </c>
      <c r="EF16" s="57" t="e">
        <f t="shared" si="6"/>
        <v>#VALUE!</v>
      </c>
      <c r="EG16" s="66" t="e">
        <f t="shared" si="7"/>
        <v>#REF!</v>
      </c>
    </row>
    <row r="17" spans="1:137" s="2" customFormat="1" ht="6" customHeight="1">
      <c r="A17" s="32"/>
      <c r="B17" s="23"/>
      <c r="C17" s="28"/>
      <c r="D17" s="3"/>
      <c r="E17" s="3"/>
      <c r="F17" s="3"/>
      <c r="G17" s="21"/>
      <c r="H17" s="44"/>
      <c r="I17" s="45"/>
      <c r="J17" s="45"/>
      <c r="K17" s="45"/>
      <c r="L17" s="45"/>
      <c r="M17" s="45"/>
      <c r="N17" s="45"/>
      <c r="O17" s="45"/>
      <c r="P17" s="44"/>
      <c r="Q17" s="45"/>
      <c r="R17" s="45"/>
      <c r="S17" s="45"/>
      <c r="T17" s="45"/>
      <c r="U17" s="45"/>
      <c r="V17" s="45"/>
      <c r="W17" s="45"/>
      <c r="X17" s="44"/>
      <c r="Y17" s="45"/>
      <c r="Z17" s="45"/>
      <c r="AA17" s="45"/>
      <c r="AB17" s="45"/>
      <c r="AC17" s="45"/>
      <c r="AD17" s="45"/>
      <c r="AE17" s="45"/>
      <c r="AF17" s="44"/>
      <c r="AG17" s="45"/>
      <c r="AH17" s="45"/>
      <c r="AI17" s="45"/>
      <c r="AJ17" s="45"/>
      <c r="AK17" s="45"/>
      <c r="AL17" s="45"/>
      <c r="AM17" s="33"/>
      <c r="AN17" s="44"/>
      <c r="AO17" s="45"/>
      <c r="AP17" s="45"/>
      <c r="AQ17" s="45"/>
      <c r="AR17" s="45"/>
      <c r="AS17" s="45"/>
      <c r="AT17" s="45"/>
      <c r="AU17" s="33"/>
      <c r="AV17" s="44"/>
      <c r="AW17" s="45"/>
      <c r="AX17" s="45"/>
      <c r="AY17" s="45"/>
      <c r="AZ17" s="45"/>
      <c r="BA17" s="45"/>
      <c r="BB17" s="45"/>
      <c r="BC17" s="33"/>
      <c r="BD17" s="44"/>
      <c r="BE17" s="45"/>
      <c r="BF17" s="45"/>
      <c r="BG17" s="45"/>
      <c r="BH17" s="45"/>
      <c r="BI17" s="45"/>
      <c r="BJ17" s="45"/>
      <c r="BK17" s="61"/>
      <c r="BL17" s="44"/>
      <c r="BM17" s="45"/>
      <c r="BN17" s="45"/>
      <c r="BO17" s="45"/>
      <c r="BP17" s="45"/>
      <c r="BQ17" s="45"/>
      <c r="BR17" s="45"/>
      <c r="BS17" s="33"/>
      <c r="BT17" s="44"/>
      <c r="BU17" s="45"/>
      <c r="BV17" s="45"/>
      <c r="BW17" s="45"/>
      <c r="BX17" s="45"/>
      <c r="BY17" s="45"/>
      <c r="BZ17" s="45"/>
      <c r="CA17" s="33"/>
      <c r="CB17" s="44"/>
      <c r="CC17" s="45"/>
      <c r="CD17" s="45"/>
      <c r="CE17" s="45"/>
      <c r="CF17" s="45"/>
      <c r="CG17" s="45"/>
      <c r="CH17" s="45"/>
      <c r="CI17" s="33"/>
      <c r="CJ17" s="44"/>
      <c r="CK17" s="45"/>
      <c r="CL17" s="45"/>
      <c r="CM17" s="45"/>
      <c r="CN17" s="45"/>
      <c r="CO17" s="45"/>
      <c r="CP17" s="45"/>
      <c r="CQ17" s="33"/>
      <c r="CR17" s="44"/>
      <c r="CS17" s="45"/>
      <c r="CT17" s="45"/>
      <c r="CU17" s="45"/>
      <c r="CV17" s="45"/>
      <c r="CW17" s="45"/>
      <c r="CX17" s="45"/>
      <c r="CY17" s="33"/>
      <c r="CZ17" s="44"/>
      <c r="DA17" s="45"/>
      <c r="DB17" s="45"/>
      <c r="DC17" s="45"/>
      <c r="DD17" s="45"/>
      <c r="DE17" s="45"/>
      <c r="DF17" s="45"/>
      <c r="DG17" s="33"/>
      <c r="DH17" s="44"/>
      <c r="DI17" s="45"/>
      <c r="DJ17" s="45"/>
      <c r="DK17" s="45"/>
      <c r="DL17" s="45"/>
      <c r="DM17" s="45"/>
      <c r="DN17" s="45"/>
      <c r="DO17" s="33"/>
      <c r="DP17" s="44"/>
      <c r="DQ17" s="45"/>
      <c r="DR17" s="45"/>
      <c r="DS17" s="45"/>
      <c r="DT17" s="45"/>
      <c r="DU17" s="45"/>
      <c r="DV17" s="45"/>
      <c r="DW17" s="33"/>
      <c r="DX17" s="57"/>
      <c r="DY17" s="58"/>
      <c r="DZ17" s="58"/>
      <c r="EA17" s="58"/>
      <c r="EB17" s="58"/>
      <c r="EC17" s="58"/>
      <c r="ED17" s="58"/>
      <c r="EE17" s="66"/>
      <c r="EF17" s="57">
        <f t="shared" si="6"/>
        <v>0</v>
      </c>
      <c r="EG17" s="66">
        <f t="shared" si="7"/>
        <v>0</v>
      </c>
    </row>
    <row r="18" spans="1:137" s="2" customFormat="1" ht="30.75" customHeight="1">
      <c r="A18" s="32" t="s">
        <v>14</v>
      </c>
      <c r="B18" s="22" t="s">
        <v>109</v>
      </c>
      <c r="C18" s="28" t="e">
        <f>SUM(#REF!/#REF!)</f>
        <v>#REF!</v>
      </c>
      <c r="D18" s="3"/>
      <c r="E18" s="3"/>
      <c r="F18" s="3"/>
      <c r="G18" s="21"/>
      <c r="H18" s="44">
        <f>IF('Bay Area'!C13=1,1,0)</f>
        <v>0</v>
      </c>
      <c r="I18" s="45">
        <f>'Bay Area'!M13</f>
      </c>
      <c r="J18" s="45">
        <f>'Bay Area'!N13</f>
      </c>
      <c r="K18" s="45">
        <f>'Bay Area'!O13</f>
      </c>
      <c r="L18" s="45" t="e">
        <f>'Bay Area'!#REF!</f>
        <v>#REF!</v>
      </c>
      <c r="M18" s="45" t="e">
        <f>'Bay Area'!#REF!</f>
        <v>#REF!</v>
      </c>
      <c r="N18" s="45" t="e">
        <f>'Bay Area'!#REF!</f>
        <v>#REF!</v>
      </c>
      <c r="O18" s="45">
        <f>'Bay Area'!P13</f>
        <v>0</v>
      </c>
      <c r="P18" s="44" t="e">
        <f>IF(#REF!=1,1,0)</f>
        <v>#REF!</v>
      </c>
      <c r="Q18" s="45" t="e">
        <f>#REF!</f>
        <v>#REF!</v>
      </c>
      <c r="R18" s="45" t="e">
        <f>#REF!</f>
        <v>#REF!</v>
      </c>
      <c r="S18" s="45" t="e">
        <f>#REF!</f>
        <v>#REF!</v>
      </c>
      <c r="T18" s="45" t="e">
        <f>#REF!</f>
        <v>#REF!</v>
      </c>
      <c r="U18" s="45" t="e">
        <f>#REF!</f>
        <v>#REF!</v>
      </c>
      <c r="V18" s="45" t="e">
        <f>#REF!</f>
        <v>#REF!</v>
      </c>
      <c r="W18" s="45" t="e">
        <f>#REF!</f>
        <v>#REF!</v>
      </c>
      <c r="X18" s="44" t="e">
        <f>IF(#REF!=1,1,0)</f>
        <v>#REF!</v>
      </c>
      <c r="Y18" s="45" t="e">
        <f>#REF!</f>
        <v>#REF!</v>
      </c>
      <c r="Z18" s="45" t="e">
        <f>#REF!</f>
        <v>#REF!</v>
      </c>
      <c r="AA18" s="45" t="e">
        <f>#REF!</f>
        <v>#REF!</v>
      </c>
      <c r="AB18" s="45" t="e">
        <f>#REF!</f>
        <v>#REF!</v>
      </c>
      <c r="AC18" s="45" t="e">
        <f>#REF!</f>
        <v>#REF!</v>
      </c>
      <c r="AD18" s="45" t="e">
        <f>#REF!</f>
        <v>#REF!</v>
      </c>
      <c r="AE18" s="45" t="e">
        <f>#REF!</f>
        <v>#REF!</v>
      </c>
      <c r="AF18" s="44" t="e">
        <f>IF(#REF!=1,1,0)</f>
        <v>#REF!</v>
      </c>
      <c r="AG18" s="45" t="e">
        <f>#REF!</f>
        <v>#REF!</v>
      </c>
      <c r="AH18" s="45" t="e">
        <f>#REF!</f>
        <v>#REF!</v>
      </c>
      <c r="AI18" s="45" t="e">
        <f>#REF!</f>
        <v>#REF!</v>
      </c>
      <c r="AJ18" s="45" t="e">
        <f>#REF!</f>
        <v>#REF!</v>
      </c>
      <c r="AK18" s="45" t="e">
        <f>#REF!</f>
        <v>#REF!</v>
      </c>
      <c r="AL18" s="45" t="e">
        <f>#REF!</f>
        <v>#REF!</v>
      </c>
      <c r="AM18" s="45" t="e">
        <f>#REF!</f>
        <v>#REF!</v>
      </c>
      <c r="AN18" s="44" t="e">
        <f>IF(#REF!=1,1,0)</f>
        <v>#REF!</v>
      </c>
      <c r="AO18" s="45" t="e">
        <f>#REF!</f>
        <v>#REF!</v>
      </c>
      <c r="AP18" s="45" t="e">
        <f>#REF!</f>
        <v>#REF!</v>
      </c>
      <c r="AQ18" s="45" t="e">
        <f>#REF!</f>
        <v>#REF!</v>
      </c>
      <c r="AR18" s="45" t="e">
        <f>#REF!</f>
        <v>#REF!</v>
      </c>
      <c r="AS18" s="45" t="e">
        <f>#REF!</f>
        <v>#REF!</v>
      </c>
      <c r="AT18" s="45" t="e">
        <f>#REF!</f>
        <v>#REF!</v>
      </c>
      <c r="AU18" s="45" t="e">
        <f>#REF!</f>
        <v>#REF!</v>
      </c>
      <c r="AV18" s="44" t="e">
        <f>IF(#REF!=1,1,0)</f>
        <v>#REF!</v>
      </c>
      <c r="AW18" s="45" t="e">
        <f>#REF!</f>
        <v>#REF!</v>
      </c>
      <c r="AX18" s="45" t="e">
        <f>#REF!</f>
        <v>#REF!</v>
      </c>
      <c r="AY18" s="45" t="e">
        <f>#REF!</f>
        <v>#REF!</v>
      </c>
      <c r="AZ18" s="45" t="e">
        <f>#REF!</f>
        <v>#REF!</v>
      </c>
      <c r="BA18" s="45" t="e">
        <f>#REF!</f>
        <v>#REF!</v>
      </c>
      <c r="BB18" s="45" t="e">
        <f>#REF!</f>
        <v>#REF!</v>
      </c>
      <c r="BC18" s="45" t="e">
        <f>#REF!</f>
        <v>#REF!</v>
      </c>
      <c r="BD18" s="44" t="e">
        <f>IF(#REF!=1,1,0)</f>
        <v>#REF!</v>
      </c>
      <c r="BE18" s="45" t="e">
        <f>#REF!</f>
        <v>#REF!</v>
      </c>
      <c r="BF18" s="45" t="e">
        <f>#REF!</f>
        <v>#REF!</v>
      </c>
      <c r="BG18" s="45" t="e">
        <f>#REF!</f>
        <v>#REF!</v>
      </c>
      <c r="BH18" s="45" t="e">
        <f>#REF!</f>
        <v>#REF!</v>
      </c>
      <c r="BI18" s="45" t="e">
        <f>#REF!</f>
        <v>#REF!</v>
      </c>
      <c r="BJ18" s="45" t="e">
        <f>#REF!</f>
        <v>#REF!</v>
      </c>
      <c r="BK18" s="45" t="e">
        <f>#REF!</f>
        <v>#REF!</v>
      </c>
      <c r="BL18" s="44" t="e">
        <f>IF(#REF!=1,1,0)</f>
        <v>#REF!</v>
      </c>
      <c r="BM18" s="45" t="e">
        <f>#REF!</f>
        <v>#REF!</v>
      </c>
      <c r="BN18" s="45" t="e">
        <f>#REF!</f>
        <v>#REF!</v>
      </c>
      <c r="BO18" s="45" t="e">
        <f>#REF!</f>
        <v>#REF!</v>
      </c>
      <c r="BP18" s="45" t="e">
        <f>#REF!</f>
        <v>#REF!</v>
      </c>
      <c r="BQ18" s="45" t="e">
        <f>#REF!</f>
        <v>#REF!</v>
      </c>
      <c r="BR18" s="45" t="e">
        <f>#REF!</f>
        <v>#REF!</v>
      </c>
      <c r="BS18" s="45" t="e">
        <f>#REF!</f>
        <v>#REF!</v>
      </c>
      <c r="BT18" s="44" t="e">
        <f>IF(#REF!=1,1,0)</f>
        <v>#REF!</v>
      </c>
      <c r="BU18" s="45" t="e">
        <f>#REF!</f>
        <v>#REF!</v>
      </c>
      <c r="BV18" s="45" t="e">
        <f>#REF!</f>
        <v>#REF!</v>
      </c>
      <c r="BW18" s="45" t="e">
        <f>#REF!</f>
        <v>#REF!</v>
      </c>
      <c r="BX18" s="45" t="e">
        <f>#REF!</f>
        <v>#REF!</v>
      </c>
      <c r="BY18" s="45" t="e">
        <f>#REF!</f>
        <v>#REF!</v>
      </c>
      <c r="BZ18" s="45" t="e">
        <f>#REF!</f>
        <v>#REF!</v>
      </c>
      <c r="CA18" s="45" t="e">
        <f>#REF!</f>
        <v>#REF!</v>
      </c>
      <c r="CB18" s="44" t="e">
        <f>IF(#REF!=1,1,0)</f>
        <v>#REF!</v>
      </c>
      <c r="CC18" s="45" t="e">
        <f>#REF!</f>
        <v>#REF!</v>
      </c>
      <c r="CD18" s="45" t="e">
        <f>#REF!</f>
        <v>#REF!</v>
      </c>
      <c r="CE18" s="45" t="e">
        <f>#REF!</f>
        <v>#REF!</v>
      </c>
      <c r="CF18" s="45" t="e">
        <f>#REF!</f>
        <v>#REF!</v>
      </c>
      <c r="CG18" s="45" t="e">
        <f>#REF!</f>
        <v>#REF!</v>
      </c>
      <c r="CH18" s="45" t="e">
        <f>#REF!</f>
        <v>#REF!</v>
      </c>
      <c r="CI18" s="45" t="e">
        <f>#REF!</f>
        <v>#REF!</v>
      </c>
      <c r="CJ18" s="44" t="e">
        <f>IF(#REF!=1,1,0)</f>
        <v>#REF!</v>
      </c>
      <c r="CK18" s="45" t="e">
        <f>#REF!</f>
        <v>#REF!</v>
      </c>
      <c r="CL18" s="45" t="e">
        <f>#REF!</f>
        <v>#REF!</v>
      </c>
      <c r="CM18" s="45" t="e">
        <f>#REF!</f>
        <v>#REF!</v>
      </c>
      <c r="CN18" s="45" t="e">
        <f>#REF!</f>
        <v>#REF!</v>
      </c>
      <c r="CO18" s="45" t="e">
        <f>#REF!</f>
        <v>#REF!</v>
      </c>
      <c r="CP18" s="45" t="e">
        <f>#REF!</f>
        <v>#REF!</v>
      </c>
      <c r="CQ18" s="45" t="e">
        <f>#REF!</f>
        <v>#REF!</v>
      </c>
      <c r="CR18" s="44" t="e">
        <f>IF(#REF!=1,1,0)</f>
        <v>#REF!</v>
      </c>
      <c r="CS18" s="45" t="e">
        <f>#REF!</f>
        <v>#REF!</v>
      </c>
      <c r="CT18" s="45" t="e">
        <f>#REF!</f>
        <v>#REF!</v>
      </c>
      <c r="CU18" s="45" t="e">
        <f>#REF!</f>
        <v>#REF!</v>
      </c>
      <c r="CV18" s="45" t="e">
        <f>#REF!</f>
        <v>#REF!</v>
      </c>
      <c r="CW18" s="45" t="e">
        <f>#REF!</f>
        <v>#REF!</v>
      </c>
      <c r="CX18" s="45" t="e">
        <f>#REF!</f>
        <v>#REF!</v>
      </c>
      <c r="CY18" s="45" t="e">
        <f>#REF!</f>
        <v>#REF!</v>
      </c>
      <c r="CZ18" s="44" t="e">
        <f>IF(#REF!=1,1,0)</f>
        <v>#REF!</v>
      </c>
      <c r="DA18" s="45" t="e">
        <f>#REF!</f>
        <v>#REF!</v>
      </c>
      <c r="DB18" s="45" t="e">
        <f>#REF!</f>
        <v>#REF!</v>
      </c>
      <c r="DC18" s="45" t="e">
        <f>#REF!</f>
        <v>#REF!</v>
      </c>
      <c r="DD18" s="45" t="e">
        <f>#REF!</f>
        <v>#REF!</v>
      </c>
      <c r="DE18" s="45" t="e">
        <f>#REF!</f>
        <v>#REF!</v>
      </c>
      <c r="DF18" s="45" t="e">
        <f>#REF!</f>
        <v>#REF!</v>
      </c>
      <c r="DG18" s="45" t="e">
        <f>#REF!</f>
        <v>#REF!</v>
      </c>
      <c r="DH18" s="44" t="e">
        <f>IF(#REF!=1,1,0)</f>
        <v>#REF!</v>
      </c>
      <c r="DI18" s="45" t="e">
        <f>#REF!</f>
        <v>#REF!</v>
      </c>
      <c r="DJ18" s="45" t="e">
        <f>#REF!</f>
        <v>#REF!</v>
      </c>
      <c r="DK18" s="45" t="e">
        <f>#REF!</f>
        <v>#REF!</v>
      </c>
      <c r="DL18" s="45" t="e">
        <f>#REF!</f>
        <v>#REF!</v>
      </c>
      <c r="DM18" s="45" t="e">
        <f>#REF!</f>
        <v>#REF!</v>
      </c>
      <c r="DN18" s="45" t="e">
        <f>#REF!</f>
        <v>#REF!</v>
      </c>
      <c r="DO18" s="45" t="e">
        <f>#REF!</f>
        <v>#REF!</v>
      </c>
      <c r="DP18" s="44" t="e">
        <f>IF(#REF!=1,1,0)</f>
        <v>#REF!</v>
      </c>
      <c r="DQ18" s="45" t="e">
        <f>#REF!</f>
        <v>#REF!</v>
      </c>
      <c r="DR18" s="45" t="e">
        <f>#REF!</f>
        <v>#REF!</v>
      </c>
      <c r="DS18" s="45" t="e">
        <f>#REF!</f>
        <v>#REF!</v>
      </c>
      <c r="DT18" s="45" t="e">
        <f>#REF!</f>
        <v>#REF!</v>
      </c>
      <c r="DU18" s="45" t="e">
        <f>#REF!</f>
        <v>#REF!</v>
      </c>
      <c r="DV18" s="45" t="e">
        <f>#REF!</f>
        <v>#REF!</v>
      </c>
      <c r="DW18" s="45" t="e">
        <f>#REF!</f>
        <v>#REF!</v>
      </c>
      <c r="DX18" s="57" t="e">
        <f aca="true" t="shared" si="10" ref="DX18:EE20">SUM(H18+P18+X18+AF18+AN18+AV18+BD18+BL18+BT18+CB18+CJ18+CR18+CZ18+DH18+DP18)</f>
        <v>#REF!</v>
      </c>
      <c r="DY18" s="58" t="e">
        <f t="shared" si="10"/>
        <v>#VALUE!</v>
      </c>
      <c r="DZ18" s="58" t="e">
        <f t="shared" si="10"/>
        <v>#VALUE!</v>
      </c>
      <c r="EA18" s="58" t="e">
        <f t="shared" si="10"/>
        <v>#VALUE!</v>
      </c>
      <c r="EB18" s="58" t="e">
        <f t="shared" si="10"/>
        <v>#REF!</v>
      </c>
      <c r="EC18" s="58" t="e">
        <f t="shared" si="10"/>
        <v>#REF!</v>
      </c>
      <c r="ED18" s="58" t="e">
        <f t="shared" si="10"/>
        <v>#REF!</v>
      </c>
      <c r="EE18" s="66" t="e">
        <f t="shared" si="10"/>
        <v>#REF!</v>
      </c>
      <c r="EF18" s="57" t="e">
        <f t="shared" si="6"/>
        <v>#VALUE!</v>
      </c>
      <c r="EG18" s="66" t="e">
        <f t="shared" si="7"/>
        <v>#REF!</v>
      </c>
    </row>
    <row r="19" spans="1:137" s="2" customFormat="1" ht="60.75" customHeight="1">
      <c r="A19" s="32" t="s">
        <v>15</v>
      </c>
      <c r="B19" s="23" t="s">
        <v>110</v>
      </c>
      <c r="C19" s="28" t="e">
        <f>SUM(#REF!/#REF!)</f>
        <v>#REF!</v>
      </c>
      <c r="D19" s="3"/>
      <c r="E19" s="3"/>
      <c r="F19" s="3"/>
      <c r="G19" s="21"/>
      <c r="H19" s="44">
        <f>IF('Bay Area'!C14=1,1,0)</f>
        <v>1</v>
      </c>
      <c r="I19" s="45">
        <f>'Bay Area'!M14</f>
        <v>1</v>
      </c>
      <c r="J19" s="45">
        <f>'Bay Area'!N14</f>
        <v>1</v>
      </c>
      <c r="K19" s="45">
        <f>'Bay Area'!O14</f>
        <v>-241</v>
      </c>
      <c r="L19" s="45" t="e">
        <f>'Bay Area'!#REF!</f>
        <v>#REF!</v>
      </c>
      <c r="M19" s="45" t="e">
        <f>'Bay Area'!#REF!</f>
        <v>#REF!</v>
      </c>
      <c r="N19" s="45" t="e">
        <f>'Bay Area'!#REF!</f>
        <v>#REF!</v>
      </c>
      <c r="O19" s="45"/>
      <c r="P19" s="44" t="e">
        <f>IF(#REF!=1,1,0)</f>
        <v>#REF!</v>
      </c>
      <c r="Q19" s="45" t="e">
        <f>#REF!</f>
        <v>#REF!</v>
      </c>
      <c r="R19" s="45" t="e">
        <f>#REF!</f>
        <v>#REF!</v>
      </c>
      <c r="S19" s="45" t="e">
        <f>#REF!</f>
        <v>#REF!</v>
      </c>
      <c r="T19" s="45" t="e">
        <f>#REF!</f>
        <v>#REF!</v>
      </c>
      <c r="U19" s="45" t="e">
        <f>#REF!</f>
        <v>#REF!</v>
      </c>
      <c r="V19" s="45" t="e">
        <f>#REF!</f>
        <v>#REF!</v>
      </c>
      <c r="W19" s="45" t="e">
        <f>#REF!</f>
        <v>#REF!</v>
      </c>
      <c r="X19" s="44" t="e">
        <f>IF(#REF!=1,1,0)</f>
        <v>#REF!</v>
      </c>
      <c r="Y19" s="45" t="e">
        <f>#REF!</f>
        <v>#REF!</v>
      </c>
      <c r="Z19" s="45" t="e">
        <f>#REF!</f>
        <v>#REF!</v>
      </c>
      <c r="AA19" s="45" t="e">
        <f>#REF!</f>
        <v>#REF!</v>
      </c>
      <c r="AB19" s="45" t="e">
        <f>#REF!</f>
        <v>#REF!</v>
      </c>
      <c r="AC19" s="45" t="e">
        <f>#REF!</f>
        <v>#REF!</v>
      </c>
      <c r="AD19" s="45" t="e">
        <f>#REF!</f>
        <v>#REF!</v>
      </c>
      <c r="AE19" s="45" t="e">
        <f>#REF!</f>
        <v>#REF!</v>
      </c>
      <c r="AF19" s="44" t="e">
        <f>IF(#REF!=1,1,0)</f>
        <v>#REF!</v>
      </c>
      <c r="AG19" s="45" t="e">
        <f>#REF!</f>
        <v>#REF!</v>
      </c>
      <c r="AH19" s="45" t="e">
        <f>#REF!</f>
        <v>#REF!</v>
      </c>
      <c r="AI19" s="45" t="e">
        <f>#REF!</f>
        <v>#REF!</v>
      </c>
      <c r="AJ19" s="45" t="e">
        <f>#REF!</f>
        <v>#REF!</v>
      </c>
      <c r="AK19" s="45" t="e">
        <f>#REF!</f>
        <v>#REF!</v>
      </c>
      <c r="AL19" s="45" t="e">
        <f>#REF!</f>
        <v>#REF!</v>
      </c>
      <c r="AM19" s="45" t="e">
        <f>#REF!</f>
        <v>#REF!</v>
      </c>
      <c r="AN19" s="44" t="e">
        <f>IF(#REF!=1,1,0)</f>
        <v>#REF!</v>
      </c>
      <c r="AO19" s="45" t="e">
        <f>#REF!</f>
        <v>#REF!</v>
      </c>
      <c r="AP19" s="45" t="e">
        <f>#REF!</f>
        <v>#REF!</v>
      </c>
      <c r="AQ19" s="45" t="e">
        <f>#REF!</f>
        <v>#REF!</v>
      </c>
      <c r="AR19" s="45" t="e">
        <f>#REF!</f>
        <v>#REF!</v>
      </c>
      <c r="AS19" s="45" t="e">
        <f>#REF!</f>
        <v>#REF!</v>
      </c>
      <c r="AT19" s="45" t="e">
        <f>#REF!</f>
        <v>#REF!</v>
      </c>
      <c r="AU19" s="45" t="e">
        <f>#REF!</f>
        <v>#REF!</v>
      </c>
      <c r="AV19" s="44" t="e">
        <f>IF(#REF!=1,1,0)</f>
        <v>#REF!</v>
      </c>
      <c r="AW19" s="45" t="e">
        <f>#REF!</f>
        <v>#REF!</v>
      </c>
      <c r="AX19" s="45" t="e">
        <f>#REF!</f>
        <v>#REF!</v>
      </c>
      <c r="AY19" s="45" t="e">
        <f>#REF!</f>
        <v>#REF!</v>
      </c>
      <c r="AZ19" s="45" t="e">
        <f>#REF!</f>
        <v>#REF!</v>
      </c>
      <c r="BA19" s="45" t="e">
        <f>#REF!</f>
        <v>#REF!</v>
      </c>
      <c r="BB19" s="45" t="e">
        <f>#REF!</f>
        <v>#REF!</v>
      </c>
      <c r="BC19" s="45" t="e">
        <f>#REF!</f>
        <v>#REF!</v>
      </c>
      <c r="BD19" s="44" t="e">
        <f>IF(#REF!=1,1,0)</f>
        <v>#REF!</v>
      </c>
      <c r="BE19" s="45" t="e">
        <f>#REF!</f>
        <v>#REF!</v>
      </c>
      <c r="BF19" s="45" t="e">
        <f>#REF!</f>
        <v>#REF!</v>
      </c>
      <c r="BG19" s="45" t="e">
        <f>#REF!</f>
        <v>#REF!</v>
      </c>
      <c r="BH19" s="45" t="e">
        <f>#REF!</f>
        <v>#REF!</v>
      </c>
      <c r="BI19" s="45" t="e">
        <f>#REF!</f>
        <v>#REF!</v>
      </c>
      <c r="BJ19" s="45" t="e">
        <f>#REF!</f>
        <v>#REF!</v>
      </c>
      <c r="BK19" s="45" t="e">
        <f>#REF!</f>
        <v>#REF!</v>
      </c>
      <c r="BL19" s="44" t="e">
        <f>IF(#REF!=1,1,0)</f>
        <v>#REF!</v>
      </c>
      <c r="BM19" s="45" t="e">
        <f>#REF!</f>
        <v>#REF!</v>
      </c>
      <c r="BN19" s="45" t="e">
        <f>#REF!</f>
        <v>#REF!</v>
      </c>
      <c r="BO19" s="45" t="e">
        <f>#REF!</f>
        <v>#REF!</v>
      </c>
      <c r="BP19" s="45" t="e">
        <f>#REF!</f>
        <v>#REF!</v>
      </c>
      <c r="BQ19" s="45" t="e">
        <f>#REF!</f>
        <v>#REF!</v>
      </c>
      <c r="BR19" s="45" t="e">
        <f>#REF!</f>
        <v>#REF!</v>
      </c>
      <c r="BS19" s="45" t="e">
        <f>#REF!</f>
        <v>#REF!</v>
      </c>
      <c r="BT19" s="44" t="e">
        <f>IF(#REF!=1,1,0)</f>
        <v>#REF!</v>
      </c>
      <c r="BU19" s="45" t="e">
        <f>#REF!</f>
        <v>#REF!</v>
      </c>
      <c r="BV19" s="45" t="e">
        <f>#REF!</f>
        <v>#REF!</v>
      </c>
      <c r="BW19" s="45" t="e">
        <f>#REF!</f>
        <v>#REF!</v>
      </c>
      <c r="BX19" s="45" t="e">
        <f>#REF!</f>
        <v>#REF!</v>
      </c>
      <c r="BY19" s="45" t="e">
        <f>#REF!</f>
        <v>#REF!</v>
      </c>
      <c r="BZ19" s="45" t="e">
        <f>#REF!</f>
        <v>#REF!</v>
      </c>
      <c r="CA19" s="45" t="e">
        <f>#REF!</f>
        <v>#REF!</v>
      </c>
      <c r="CB19" s="44" t="e">
        <f>IF(#REF!=1,1,0)</f>
        <v>#REF!</v>
      </c>
      <c r="CC19" s="45" t="e">
        <f>#REF!</f>
        <v>#REF!</v>
      </c>
      <c r="CD19" s="45" t="e">
        <f>#REF!</f>
        <v>#REF!</v>
      </c>
      <c r="CE19" s="45" t="e">
        <f>#REF!</f>
        <v>#REF!</v>
      </c>
      <c r="CF19" s="45" t="e">
        <f>#REF!</f>
        <v>#REF!</v>
      </c>
      <c r="CG19" s="45" t="e">
        <f>#REF!</f>
        <v>#REF!</v>
      </c>
      <c r="CH19" s="45" t="e">
        <f>#REF!</f>
        <v>#REF!</v>
      </c>
      <c r="CI19" s="45" t="e">
        <f>#REF!</f>
        <v>#REF!</v>
      </c>
      <c r="CJ19" s="44" t="e">
        <f>IF(#REF!=1,1,0)</f>
        <v>#REF!</v>
      </c>
      <c r="CK19" s="45" t="e">
        <f>#REF!</f>
        <v>#REF!</v>
      </c>
      <c r="CL19" s="45" t="e">
        <f>#REF!</f>
        <v>#REF!</v>
      </c>
      <c r="CM19" s="45" t="e">
        <f>#REF!</f>
        <v>#REF!</v>
      </c>
      <c r="CN19" s="45" t="e">
        <f>#REF!</f>
        <v>#REF!</v>
      </c>
      <c r="CO19" s="45" t="e">
        <f>#REF!</f>
        <v>#REF!</v>
      </c>
      <c r="CP19" s="45" t="e">
        <f>#REF!</f>
        <v>#REF!</v>
      </c>
      <c r="CQ19" s="45" t="e">
        <f>#REF!</f>
        <v>#REF!</v>
      </c>
      <c r="CR19" s="44" t="e">
        <f>IF(#REF!=1,1,0)</f>
        <v>#REF!</v>
      </c>
      <c r="CS19" s="45" t="e">
        <f>#REF!</f>
        <v>#REF!</v>
      </c>
      <c r="CT19" s="45" t="e">
        <f>#REF!</f>
        <v>#REF!</v>
      </c>
      <c r="CU19" s="45" t="e">
        <f>#REF!</f>
        <v>#REF!</v>
      </c>
      <c r="CV19" s="45" t="e">
        <f>#REF!</f>
        <v>#REF!</v>
      </c>
      <c r="CW19" s="45" t="e">
        <f>#REF!</f>
        <v>#REF!</v>
      </c>
      <c r="CX19" s="45" t="e">
        <f>#REF!</f>
        <v>#REF!</v>
      </c>
      <c r="CY19" s="45" t="e">
        <f>#REF!</f>
        <v>#REF!</v>
      </c>
      <c r="CZ19" s="44" t="e">
        <f>IF(#REF!=1,1,0)</f>
        <v>#REF!</v>
      </c>
      <c r="DA19" s="45" t="e">
        <f>#REF!</f>
        <v>#REF!</v>
      </c>
      <c r="DB19" s="45" t="e">
        <f>#REF!</f>
        <v>#REF!</v>
      </c>
      <c r="DC19" s="45" t="e">
        <f>#REF!</f>
        <v>#REF!</v>
      </c>
      <c r="DD19" s="45" t="e">
        <f>#REF!</f>
        <v>#REF!</v>
      </c>
      <c r="DE19" s="45" t="e">
        <f>#REF!</f>
        <v>#REF!</v>
      </c>
      <c r="DF19" s="45" t="e">
        <f>#REF!</f>
        <v>#REF!</v>
      </c>
      <c r="DG19" s="45" t="e">
        <f>#REF!</f>
        <v>#REF!</v>
      </c>
      <c r="DH19" s="44" t="e">
        <f>IF(#REF!=1,1,0)</f>
        <v>#REF!</v>
      </c>
      <c r="DI19" s="45" t="e">
        <f>#REF!</f>
        <v>#REF!</v>
      </c>
      <c r="DJ19" s="45" t="e">
        <f>#REF!</f>
        <v>#REF!</v>
      </c>
      <c r="DK19" s="45" t="e">
        <f>#REF!</f>
        <v>#REF!</v>
      </c>
      <c r="DL19" s="45" t="e">
        <f>#REF!</f>
        <v>#REF!</v>
      </c>
      <c r="DM19" s="45" t="e">
        <f>#REF!</f>
        <v>#REF!</v>
      </c>
      <c r="DN19" s="45" t="e">
        <f>#REF!</f>
        <v>#REF!</v>
      </c>
      <c r="DO19" s="45" t="e">
        <f>#REF!</f>
        <v>#REF!</v>
      </c>
      <c r="DP19" s="44" t="e">
        <f>IF(#REF!=1,1,0)</f>
        <v>#REF!</v>
      </c>
      <c r="DQ19" s="45" t="e">
        <f>#REF!</f>
        <v>#REF!</v>
      </c>
      <c r="DR19" s="45" t="e">
        <f>#REF!</f>
        <v>#REF!</v>
      </c>
      <c r="DS19" s="45" t="e">
        <f>#REF!</f>
        <v>#REF!</v>
      </c>
      <c r="DT19" s="45" t="e">
        <f>#REF!</f>
        <v>#REF!</v>
      </c>
      <c r="DU19" s="45" t="e">
        <f>#REF!</f>
        <v>#REF!</v>
      </c>
      <c r="DV19" s="45" t="e">
        <f>#REF!</f>
        <v>#REF!</v>
      </c>
      <c r="DW19" s="45" t="e">
        <f>#REF!</f>
        <v>#REF!</v>
      </c>
      <c r="DX19" s="57" t="e">
        <f t="shared" si="10"/>
        <v>#REF!</v>
      </c>
      <c r="DY19" s="58" t="e">
        <f t="shared" si="10"/>
        <v>#REF!</v>
      </c>
      <c r="DZ19" s="58" t="e">
        <f t="shared" si="10"/>
        <v>#REF!</v>
      </c>
      <c r="EA19" s="58" t="e">
        <f t="shared" si="10"/>
        <v>#REF!</v>
      </c>
      <c r="EB19" s="58" t="e">
        <f t="shared" si="10"/>
        <v>#REF!</v>
      </c>
      <c r="EC19" s="58" t="e">
        <f t="shared" si="10"/>
        <v>#REF!</v>
      </c>
      <c r="ED19" s="58" t="e">
        <f t="shared" si="10"/>
        <v>#REF!</v>
      </c>
      <c r="EE19" s="66" t="e">
        <f t="shared" si="10"/>
        <v>#REF!</v>
      </c>
      <c r="EF19" s="57" t="e">
        <f t="shared" si="6"/>
        <v>#REF!</v>
      </c>
      <c r="EG19" s="66" t="e">
        <f t="shared" si="7"/>
        <v>#REF!</v>
      </c>
    </row>
    <row r="20" spans="1:137" s="2" customFormat="1" ht="49.5" customHeight="1">
      <c r="A20" s="32" t="s">
        <v>16</v>
      </c>
      <c r="B20" s="22" t="s">
        <v>111</v>
      </c>
      <c r="C20" s="28" t="e">
        <f>SUM(#REF!/#REF!)</f>
        <v>#REF!</v>
      </c>
      <c r="D20" s="3"/>
      <c r="E20" s="3"/>
      <c r="F20" s="3"/>
      <c r="G20" s="21"/>
      <c r="H20" s="44">
        <f>IF('Bay Area'!C15=1,1,0)</f>
        <v>1</v>
      </c>
      <c r="I20" s="45">
        <f>'Bay Area'!M15</f>
        <v>1</v>
      </c>
      <c r="J20" s="45">
        <f>'Bay Area'!N15</f>
        <v>1</v>
      </c>
      <c r="K20" s="45">
        <f>'Bay Area'!O15</f>
        <v>-148</v>
      </c>
      <c r="L20" s="45" t="e">
        <f>'Bay Area'!#REF!</f>
        <v>#REF!</v>
      </c>
      <c r="M20" s="45" t="e">
        <f>'Bay Area'!#REF!</f>
        <v>#REF!</v>
      </c>
      <c r="N20" s="45" t="e">
        <f>'Bay Area'!#REF!</f>
        <v>#REF!</v>
      </c>
      <c r="O20" s="45">
        <f>'Bay Area'!P15</f>
        <v>0</v>
      </c>
      <c r="P20" s="44" t="e">
        <f>IF(#REF!=1,1,0)</f>
        <v>#REF!</v>
      </c>
      <c r="Q20" s="45" t="e">
        <f>#REF!</f>
        <v>#REF!</v>
      </c>
      <c r="R20" s="45" t="e">
        <f>#REF!</f>
        <v>#REF!</v>
      </c>
      <c r="S20" s="45" t="e">
        <f>#REF!</f>
        <v>#REF!</v>
      </c>
      <c r="T20" s="45" t="e">
        <f>#REF!</f>
        <v>#REF!</v>
      </c>
      <c r="U20" s="45" t="e">
        <f>#REF!</f>
        <v>#REF!</v>
      </c>
      <c r="V20" s="45" t="e">
        <f>#REF!</f>
        <v>#REF!</v>
      </c>
      <c r="W20" s="45" t="e">
        <f>#REF!</f>
        <v>#REF!</v>
      </c>
      <c r="X20" s="44" t="e">
        <f>IF(#REF!=1,1,0)</f>
        <v>#REF!</v>
      </c>
      <c r="Y20" s="45" t="e">
        <f>#REF!</f>
        <v>#REF!</v>
      </c>
      <c r="Z20" s="45" t="e">
        <f>#REF!</f>
        <v>#REF!</v>
      </c>
      <c r="AA20" s="45" t="e">
        <f>#REF!</f>
        <v>#REF!</v>
      </c>
      <c r="AB20" s="45" t="e">
        <f>#REF!</f>
        <v>#REF!</v>
      </c>
      <c r="AC20" s="45" t="e">
        <f>#REF!</f>
        <v>#REF!</v>
      </c>
      <c r="AD20" s="45" t="e">
        <f>#REF!</f>
        <v>#REF!</v>
      </c>
      <c r="AE20" s="45" t="e">
        <f>#REF!</f>
        <v>#REF!</v>
      </c>
      <c r="AF20" s="44" t="e">
        <f>IF(#REF!=1,1,0)</f>
        <v>#REF!</v>
      </c>
      <c r="AG20" s="45" t="e">
        <f>#REF!</f>
        <v>#REF!</v>
      </c>
      <c r="AH20" s="45" t="e">
        <f>#REF!</f>
        <v>#REF!</v>
      </c>
      <c r="AI20" s="45" t="e">
        <f>#REF!</f>
        <v>#REF!</v>
      </c>
      <c r="AJ20" s="45" t="e">
        <f>#REF!</f>
        <v>#REF!</v>
      </c>
      <c r="AK20" s="45" t="e">
        <f>#REF!</f>
        <v>#REF!</v>
      </c>
      <c r="AL20" s="45" t="e">
        <f>#REF!</f>
        <v>#REF!</v>
      </c>
      <c r="AM20" s="45" t="e">
        <f>#REF!</f>
        <v>#REF!</v>
      </c>
      <c r="AN20" s="44" t="e">
        <f>IF(#REF!=1,1,0)</f>
        <v>#REF!</v>
      </c>
      <c r="AO20" s="45" t="e">
        <f>#REF!</f>
        <v>#REF!</v>
      </c>
      <c r="AP20" s="45" t="e">
        <f>#REF!</f>
        <v>#REF!</v>
      </c>
      <c r="AQ20" s="45" t="e">
        <f>#REF!</f>
        <v>#REF!</v>
      </c>
      <c r="AR20" s="45" t="e">
        <f>#REF!</f>
        <v>#REF!</v>
      </c>
      <c r="AS20" s="45" t="e">
        <f>#REF!</f>
        <v>#REF!</v>
      </c>
      <c r="AT20" s="45" t="e">
        <f>#REF!</f>
        <v>#REF!</v>
      </c>
      <c r="AU20" s="45" t="e">
        <f>#REF!</f>
        <v>#REF!</v>
      </c>
      <c r="AV20" s="44" t="e">
        <f>IF(#REF!=1,1,0)</f>
        <v>#REF!</v>
      </c>
      <c r="AW20" s="45" t="e">
        <f>#REF!</f>
        <v>#REF!</v>
      </c>
      <c r="AX20" s="45" t="e">
        <f>#REF!</f>
        <v>#REF!</v>
      </c>
      <c r="AY20" s="45" t="e">
        <f>#REF!</f>
        <v>#REF!</v>
      </c>
      <c r="AZ20" s="45" t="e">
        <f>#REF!</f>
        <v>#REF!</v>
      </c>
      <c r="BA20" s="45" t="e">
        <f>#REF!</f>
        <v>#REF!</v>
      </c>
      <c r="BB20" s="45" t="e">
        <f>#REF!</f>
        <v>#REF!</v>
      </c>
      <c r="BC20" s="45"/>
      <c r="BD20" s="44" t="e">
        <f>IF(#REF!=1,1,0)</f>
        <v>#REF!</v>
      </c>
      <c r="BE20" s="45" t="e">
        <f>#REF!</f>
        <v>#REF!</v>
      </c>
      <c r="BF20" s="45" t="e">
        <f>#REF!</f>
        <v>#REF!</v>
      </c>
      <c r="BG20" s="45" t="e">
        <f>#REF!</f>
        <v>#REF!</v>
      </c>
      <c r="BH20" s="45" t="e">
        <f>#REF!</f>
        <v>#REF!</v>
      </c>
      <c r="BI20" s="45" t="e">
        <f>#REF!</f>
        <v>#REF!</v>
      </c>
      <c r="BJ20" s="45" t="e">
        <f>#REF!</f>
        <v>#REF!</v>
      </c>
      <c r="BK20" s="45" t="e">
        <f>#REF!</f>
        <v>#REF!</v>
      </c>
      <c r="BL20" s="44" t="e">
        <f>IF(#REF!=1,1,0)</f>
        <v>#REF!</v>
      </c>
      <c r="BM20" s="45" t="e">
        <f>#REF!</f>
        <v>#REF!</v>
      </c>
      <c r="BN20" s="45" t="e">
        <f>#REF!</f>
        <v>#REF!</v>
      </c>
      <c r="BO20" s="45" t="e">
        <f>#REF!</f>
        <v>#REF!</v>
      </c>
      <c r="BP20" s="45" t="e">
        <f>#REF!</f>
        <v>#REF!</v>
      </c>
      <c r="BQ20" s="45" t="e">
        <f>#REF!</f>
        <v>#REF!</v>
      </c>
      <c r="BR20" s="45" t="e">
        <f>#REF!</f>
        <v>#REF!</v>
      </c>
      <c r="BS20" s="45" t="e">
        <f>#REF!</f>
        <v>#REF!</v>
      </c>
      <c r="BT20" s="44" t="e">
        <f>IF(#REF!=1,1,0)</f>
        <v>#REF!</v>
      </c>
      <c r="BU20" s="45" t="e">
        <f>#REF!</f>
        <v>#REF!</v>
      </c>
      <c r="BV20" s="45" t="e">
        <f>#REF!</f>
        <v>#REF!</v>
      </c>
      <c r="BW20" s="45" t="e">
        <f>#REF!</f>
        <v>#REF!</v>
      </c>
      <c r="BX20" s="45" t="e">
        <f>#REF!</f>
        <v>#REF!</v>
      </c>
      <c r="BY20" s="45" t="e">
        <f>#REF!</f>
        <v>#REF!</v>
      </c>
      <c r="BZ20" s="45" t="e">
        <f>#REF!</f>
        <v>#REF!</v>
      </c>
      <c r="CA20" s="45" t="e">
        <f>#REF!</f>
        <v>#REF!</v>
      </c>
      <c r="CB20" s="44" t="e">
        <f>IF(#REF!=1,1,0)</f>
        <v>#REF!</v>
      </c>
      <c r="CC20" s="45" t="e">
        <f>#REF!</f>
        <v>#REF!</v>
      </c>
      <c r="CD20" s="45" t="e">
        <f>#REF!</f>
        <v>#REF!</v>
      </c>
      <c r="CE20" s="45" t="e">
        <f>#REF!</f>
        <v>#REF!</v>
      </c>
      <c r="CF20" s="45" t="e">
        <f>#REF!</f>
        <v>#REF!</v>
      </c>
      <c r="CG20" s="45" t="e">
        <f>#REF!</f>
        <v>#REF!</v>
      </c>
      <c r="CH20" s="45" t="e">
        <f>#REF!</f>
        <v>#REF!</v>
      </c>
      <c r="CI20" s="45" t="e">
        <f>#REF!</f>
        <v>#REF!</v>
      </c>
      <c r="CJ20" s="44" t="e">
        <f>IF(#REF!=1,1,0)</f>
        <v>#REF!</v>
      </c>
      <c r="CK20" s="45" t="e">
        <f>#REF!</f>
        <v>#REF!</v>
      </c>
      <c r="CL20" s="45" t="e">
        <f>#REF!</f>
        <v>#REF!</v>
      </c>
      <c r="CM20" s="45" t="e">
        <f>#REF!</f>
        <v>#REF!</v>
      </c>
      <c r="CN20" s="45" t="e">
        <f>#REF!</f>
        <v>#REF!</v>
      </c>
      <c r="CO20" s="45" t="e">
        <f>#REF!</f>
        <v>#REF!</v>
      </c>
      <c r="CP20" s="45" t="e">
        <f>#REF!</f>
        <v>#REF!</v>
      </c>
      <c r="CQ20" s="45" t="e">
        <f>#REF!</f>
        <v>#REF!</v>
      </c>
      <c r="CR20" s="44" t="e">
        <f>IF(#REF!=1,1,0)</f>
        <v>#REF!</v>
      </c>
      <c r="CS20" s="45" t="e">
        <f>#REF!</f>
        <v>#REF!</v>
      </c>
      <c r="CT20" s="45" t="e">
        <f>#REF!</f>
        <v>#REF!</v>
      </c>
      <c r="CU20" s="45" t="e">
        <f>#REF!</f>
        <v>#REF!</v>
      </c>
      <c r="CV20" s="45" t="e">
        <f>#REF!</f>
        <v>#REF!</v>
      </c>
      <c r="CW20" s="45" t="e">
        <f>#REF!</f>
        <v>#REF!</v>
      </c>
      <c r="CX20" s="45" t="e">
        <f>#REF!</f>
        <v>#REF!</v>
      </c>
      <c r="CY20" s="45" t="e">
        <f>#REF!</f>
        <v>#REF!</v>
      </c>
      <c r="CZ20" s="44" t="e">
        <f>IF(#REF!=1,1,0)</f>
        <v>#REF!</v>
      </c>
      <c r="DA20" s="45" t="e">
        <f>#REF!</f>
        <v>#REF!</v>
      </c>
      <c r="DB20" s="45" t="e">
        <f>#REF!</f>
        <v>#REF!</v>
      </c>
      <c r="DC20" s="45" t="e">
        <f>#REF!</f>
        <v>#REF!</v>
      </c>
      <c r="DD20" s="45" t="e">
        <f>#REF!</f>
        <v>#REF!</v>
      </c>
      <c r="DE20" s="45" t="e">
        <f>#REF!</f>
        <v>#REF!</v>
      </c>
      <c r="DF20" s="45" t="e">
        <f>#REF!</f>
        <v>#REF!</v>
      </c>
      <c r="DG20" s="45" t="e">
        <f>#REF!</f>
        <v>#REF!</v>
      </c>
      <c r="DH20" s="44" t="e">
        <f>IF(#REF!=1,1,0)</f>
        <v>#REF!</v>
      </c>
      <c r="DI20" s="45" t="e">
        <f>#REF!</f>
        <v>#REF!</v>
      </c>
      <c r="DJ20" s="45" t="e">
        <f>#REF!</f>
        <v>#REF!</v>
      </c>
      <c r="DK20" s="45" t="e">
        <f>#REF!</f>
        <v>#REF!</v>
      </c>
      <c r="DL20" s="45" t="e">
        <f>#REF!</f>
        <v>#REF!</v>
      </c>
      <c r="DM20" s="45" t="e">
        <f>#REF!</f>
        <v>#REF!</v>
      </c>
      <c r="DN20" s="45" t="e">
        <f>#REF!</f>
        <v>#REF!</v>
      </c>
      <c r="DO20" s="45" t="e">
        <f>#REF!</f>
        <v>#REF!</v>
      </c>
      <c r="DP20" s="44" t="e">
        <f>IF(#REF!=1,1,0)</f>
        <v>#REF!</v>
      </c>
      <c r="DQ20" s="45" t="e">
        <f>#REF!</f>
        <v>#REF!</v>
      </c>
      <c r="DR20" s="45" t="e">
        <f>#REF!</f>
        <v>#REF!</v>
      </c>
      <c r="DS20" s="45" t="e">
        <f>#REF!</f>
        <v>#REF!</v>
      </c>
      <c r="DT20" s="45" t="e">
        <f>#REF!</f>
        <v>#REF!</v>
      </c>
      <c r="DU20" s="45" t="e">
        <f>#REF!</f>
        <v>#REF!</v>
      </c>
      <c r="DV20" s="45" t="e">
        <f>#REF!</f>
        <v>#REF!</v>
      </c>
      <c r="DW20" s="45" t="e">
        <f>#REF!</f>
        <v>#REF!</v>
      </c>
      <c r="DX20" s="57" t="e">
        <f t="shared" si="10"/>
        <v>#REF!</v>
      </c>
      <c r="DY20" s="58" t="e">
        <f t="shared" si="10"/>
        <v>#REF!</v>
      </c>
      <c r="DZ20" s="58" t="e">
        <f t="shared" si="10"/>
        <v>#REF!</v>
      </c>
      <c r="EA20" s="58" t="e">
        <f t="shared" si="10"/>
        <v>#REF!</v>
      </c>
      <c r="EB20" s="58" t="e">
        <f t="shared" si="10"/>
        <v>#REF!</v>
      </c>
      <c r="EC20" s="58" t="e">
        <f t="shared" si="10"/>
        <v>#REF!</v>
      </c>
      <c r="ED20" s="58" t="e">
        <f t="shared" si="10"/>
        <v>#REF!</v>
      </c>
      <c r="EE20" s="66" t="e">
        <f t="shared" si="10"/>
        <v>#REF!</v>
      </c>
      <c r="EF20" s="57" t="e">
        <f t="shared" si="6"/>
        <v>#REF!</v>
      </c>
      <c r="EG20" s="66" t="e">
        <f t="shared" si="7"/>
        <v>#REF!</v>
      </c>
    </row>
    <row r="21" spans="1:137" s="2" customFormat="1" ht="5.25" customHeight="1">
      <c r="A21" s="32"/>
      <c r="B21" s="23"/>
      <c r="C21" s="28"/>
      <c r="D21" s="3"/>
      <c r="E21" s="3"/>
      <c r="F21" s="3"/>
      <c r="G21" s="21"/>
      <c r="H21" s="44"/>
      <c r="I21" s="45"/>
      <c r="J21" s="45"/>
      <c r="K21" s="45"/>
      <c r="L21" s="45"/>
      <c r="M21" s="45"/>
      <c r="N21" s="45"/>
      <c r="O21" s="45"/>
      <c r="P21" s="44"/>
      <c r="Q21" s="45"/>
      <c r="R21" s="45"/>
      <c r="S21" s="45"/>
      <c r="T21" s="45"/>
      <c r="U21" s="45"/>
      <c r="V21" s="45"/>
      <c r="W21" s="45"/>
      <c r="X21" s="44"/>
      <c r="Y21" s="45"/>
      <c r="Z21" s="45"/>
      <c r="AA21" s="45"/>
      <c r="AB21" s="45"/>
      <c r="AC21" s="45"/>
      <c r="AD21" s="45"/>
      <c r="AE21" s="45"/>
      <c r="AF21" s="44"/>
      <c r="AG21" s="45"/>
      <c r="AH21" s="45"/>
      <c r="AI21" s="45"/>
      <c r="AJ21" s="45"/>
      <c r="AK21" s="45"/>
      <c r="AL21" s="45"/>
      <c r="AM21" s="33"/>
      <c r="AN21" s="44"/>
      <c r="AO21" s="45"/>
      <c r="AP21" s="45"/>
      <c r="AQ21" s="45"/>
      <c r="AR21" s="45"/>
      <c r="AS21" s="45"/>
      <c r="AT21" s="45"/>
      <c r="AU21" s="33"/>
      <c r="AV21" s="44"/>
      <c r="AW21" s="45"/>
      <c r="AX21" s="45"/>
      <c r="AY21" s="45"/>
      <c r="AZ21" s="45"/>
      <c r="BA21" s="45"/>
      <c r="BB21" s="45"/>
      <c r="BC21" s="33"/>
      <c r="BD21" s="44"/>
      <c r="BE21" s="45"/>
      <c r="BF21" s="45"/>
      <c r="BG21" s="45"/>
      <c r="BH21" s="45"/>
      <c r="BI21" s="45"/>
      <c r="BJ21" s="45"/>
      <c r="BK21" s="61"/>
      <c r="BL21" s="44"/>
      <c r="BM21" s="45"/>
      <c r="BN21" s="45"/>
      <c r="BO21" s="45"/>
      <c r="BP21" s="45"/>
      <c r="BQ21" s="45"/>
      <c r="BR21" s="45"/>
      <c r="BS21" s="33"/>
      <c r="BT21" s="44"/>
      <c r="BU21" s="45"/>
      <c r="BV21" s="45"/>
      <c r="BW21" s="45"/>
      <c r="BX21" s="45"/>
      <c r="BY21" s="45"/>
      <c r="BZ21" s="45"/>
      <c r="CA21" s="33"/>
      <c r="CB21" s="44"/>
      <c r="CC21" s="45"/>
      <c r="CD21" s="45"/>
      <c r="CE21" s="45"/>
      <c r="CF21" s="45"/>
      <c r="CG21" s="45"/>
      <c r="CH21" s="45"/>
      <c r="CI21" s="33"/>
      <c r="CJ21" s="44"/>
      <c r="CK21" s="45"/>
      <c r="CL21" s="45"/>
      <c r="CM21" s="45"/>
      <c r="CN21" s="45"/>
      <c r="CO21" s="45"/>
      <c r="CP21" s="45"/>
      <c r="CQ21" s="33"/>
      <c r="CR21" s="44"/>
      <c r="CS21" s="45"/>
      <c r="CT21" s="45"/>
      <c r="CU21" s="45"/>
      <c r="CV21" s="45"/>
      <c r="CW21" s="45"/>
      <c r="CX21" s="45"/>
      <c r="CY21" s="33"/>
      <c r="CZ21" s="44"/>
      <c r="DA21" s="45"/>
      <c r="DB21" s="45"/>
      <c r="DC21" s="45"/>
      <c r="DD21" s="45"/>
      <c r="DE21" s="45"/>
      <c r="DF21" s="45"/>
      <c r="DG21" s="33"/>
      <c r="DH21" s="44"/>
      <c r="DI21" s="45"/>
      <c r="DJ21" s="45"/>
      <c r="DK21" s="45"/>
      <c r="DL21" s="45"/>
      <c r="DM21" s="45"/>
      <c r="DN21" s="45"/>
      <c r="DO21" s="33"/>
      <c r="DP21" s="44"/>
      <c r="DQ21" s="45"/>
      <c r="DR21" s="45"/>
      <c r="DS21" s="45"/>
      <c r="DT21" s="45"/>
      <c r="DU21" s="45"/>
      <c r="DV21" s="45"/>
      <c r="DW21" s="33"/>
      <c r="DX21" s="57"/>
      <c r="DY21" s="58"/>
      <c r="DZ21" s="58"/>
      <c r="EA21" s="58"/>
      <c r="EB21" s="58"/>
      <c r="EC21" s="58"/>
      <c r="ED21" s="58"/>
      <c r="EE21" s="66"/>
      <c r="EF21" s="57">
        <f t="shared" si="6"/>
        <v>0</v>
      </c>
      <c r="EG21" s="66">
        <f t="shared" si="7"/>
        <v>0</v>
      </c>
    </row>
    <row r="22" spans="1:137" s="2" customFormat="1" ht="49.5" customHeight="1">
      <c r="A22" s="32" t="s">
        <v>9</v>
      </c>
      <c r="B22" s="23" t="s">
        <v>29</v>
      </c>
      <c r="C22" s="28" t="e">
        <f>SUM(#REF!/#REF!)</f>
        <v>#REF!</v>
      </c>
      <c r="D22" s="3"/>
      <c r="E22" s="3"/>
      <c r="F22" s="3"/>
      <c r="G22" s="21"/>
      <c r="H22" s="44">
        <f>IF('Bay Area'!C17=1,1,0)</f>
        <v>0</v>
      </c>
      <c r="I22" s="45">
        <f>'Bay Area'!M17</f>
      </c>
      <c r="J22" s="45">
        <f>'Bay Area'!N17</f>
      </c>
      <c r="K22" s="45">
        <f>'Bay Area'!O17</f>
      </c>
      <c r="L22" s="45" t="e">
        <f>'Bay Area'!#REF!</f>
        <v>#REF!</v>
      </c>
      <c r="M22" s="45" t="e">
        <f>'Bay Area'!#REF!</f>
        <v>#REF!</v>
      </c>
      <c r="N22" s="45" t="e">
        <f>'Bay Area'!#REF!</f>
        <v>#REF!</v>
      </c>
      <c r="O22" s="45">
        <f>'Bay Area'!P17</f>
        <v>0</v>
      </c>
      <c r="P22" s="44" t="e">
        <f>IF(#REF!=1,1,0)</f>
        <v>#REF!</v>
      </c>
      <c r="Q22" s="45" t="e">
        <f>#REF!</f>
        <v>#REF!</v>
      </c>
      <c r="R22" s="45" t="e">
        <f>#REF!</f>
        <v>#REF!</v>
      </c>
      <c r="S22" s="45" t="e">
        <f>#REF!</f>
        <v>#REF!</v>
      </c>
      <c r="T22" s="45" t="e">
        <f>#REF!</f>
        <v>#REF!</v>
      </c>
      <c r="U22" s="45" t="e">
        <f>#REF!</f>
        <v>#REF!</v>
      </c>
      <c r="V22" s="45" t="e">
        <f>#REF!</f>
        <v>#REF!</v>
      </c>
      <c r="W22" s="45" t="e">
        <f>#REF!</f>
        <v>#REF!</v>
      </c>
      <c r="X22" s="44" t="e">
        <f>IF(#REF!=1,1,0)</f>
        <v>#REF!</v>
      </c>
      <c r="Y22" s="45" t="e">
        <f>#REF!</f>
        <v>#REF!</v>
      </c>
      <c r="Z22" s="45" t="e">
        <f>#REF!</f>
        <v>#REF!</v>
      </c>
      <c r="AA22" s="45" t="e">
        <f>#REF!</f>
        <v>#REF!</v>
      </c>
      <c r="AB22" s="45" t="e">
        <f>#REF!</f>
        <v>#REF!</v>
      </c>
      <c r="AC22" s="45" t="e">
        <f>#REF!</f>
        <v>#REF!</v>
      </c>
      <c r="AD22" s="45" t="e">
        <f>#REF!</f>
        <v>#REF!</v>
      </c>
      <c r="AE22" s="45" t="e">
        <f>#REF!</f>
        <v>#REF!</v>
      </c>
      <c r="AF22" s="44" t="e">
        <f>IF(#REF!=1,1,0)</f>
        <v>#REF!</v>
      </c>
      <c r="AG22" s="45" t="e">
        <f>#REF!</f>
        <v>#REF!</v>
      </c>
      <c r="AH22" s="45" t="e">
        <f>#REF!</f>
        <v>#REF!</v>
      </c>
      <c r="AI22" s="45" t="e">
        <f>#REF!</f>
        <v>#REF!</v>
      </c>
      <c r="AJ22" s="45" t="e">
        <f>#REF!</f>
        <v>#REF!</v>
      </c>
      <c r="AK22" s="45" t="e">
        <f>#REF!</f>
        <v>#REF!</v>
      </c>
      <c r="AL22" s="45" t="e">
        <f>#REF!</f>
        <v>#REF!</v>
      </c>
      <c r="AM22" s="45" t="e">
        <f>#REF!</f>
        <v>#REF!</v>
      </c>
      <c r="AN22" s="44" t="e">
        <f>IF(#REF!=1,1,0)</f>
        <v>#REF!</v>
      </c>
      <c r="AO22" s="45" t="e">
        <f>#REF!</f>
        <v>#REF!</v>
      </c>
      <c r="AP22" s="45" t="e">
        <f>#REF!</f>
        <v>#REF!</v>
      </c>
      <c r="AQ22" s="45" t="e">
        <f>#REF!</f>
        <v>#REF!</v>
      </c>
      <c r="AR22" s="45" t="e">
        <f>#REF!</f>
        <v>#REF!</v>
      </c>
      <c r="AS22" s="45" t="e">
        <f>#REF!</f>
        <v>#REF!</v>
      </c>
      <c r="AT22" s="45" t="e">
        <f>#REF!</f>
        <v>#REF!</v>
      </c>
      <c r="AU22" s="45" t="e">
        <f>#REF!</f>
        <v>#REF!</v>
      </c>
      <c r="AV22" s="44" t="e">
        <f>IF(#REF!=1,1,0)</f>
        <v>#REF!</v>
      </c>
      <c r="AW22" s="45" t="e">
        <f>#REF!</f>
        <v>#REF!</v>
      </c>
      <c r="AX22" s="45" t="e">
        <f>#REF!</f>
        <v>#REF!</v>
      </c>
      <c r="AY22" s="45" t="e">
        <f>#REF!</f>
        <v>#REF!</v>
      </c>
      <c r="AZ22" s="45" t="e">
        <f>#REF!</f>
        <v>#REF!</v>
      </c>
      <c r="BA22" s="45" t="e">
        <f>#REF!</f>
        <v>#REF!</v>
      </c>
      <c r="BB22" s="45" t="e">
        <f>#REF!</f>
        <v>#REF!</v>
      </c>
      <c r="BC22" s="45" t="e">
        <f>#REF!</f>
        <v>#REF!</v>
      </c>
      <c r="BD22" s="44" t="e">
        <f>IF(#REF!=1,1,0)</f>
        <v>#REF!</v>
      </c>
      <c r="BE22" s="45" t="e">
        <f>#REF!</f>
        <v>#REF!</v>
      </c>
      <c r="BF22" s="45" t="e">
        <f>#REF!</f>
        <v>#REF!</v>
      </c>
      <c r="BG22" s="45" t="e">
        <f>#REF!</f>
        <v>#REF!</v>
      </c>
      <c r="BH22" s="45" t="e">
        <f>#REF!</f>
        <v>#REF!</v>
      </c>
      <c r="BI22" s="45" t="e">
        <f>#REF!</f>
        <v>#REF!</v>
      </c>
      <c r="BJ22" s="45" t="e">
        <f>#REF!</f>
        <v>#REF!</v>
      </c>
      <c r="BK22" s="45" t="e">
        <f>#REF!</f>
        <v>#REF!</v>
      </c>
      <c r="BL22" s="44" t="e">
        <f>IF(#REF!=1,1,0)</f>
        <v>#REF!</v>
      </c>
      <c r="BM22" s="45" t="e">
        <f>#REF!</f>
        <v>#REF!</v>
      </c>
      <c r="BN22" s="45" t="e">
        <f>#REF!</f>
        <v>#REF!</v>
      </c>
      <c r="BO22" s="45" t="e">
        <f>#REF!</f>
        <v>#REF!</v>
      </c>
      <c r="BP22" s="45" t="e">
        <f>#REF!</f>
        <v>#REF!</v>
      </c>
      <c r="BQ22" s="45" t="e">
        <f>#REF!</f>
        <v>#REF!</v>
      </c>
      <c r="BR22" s="45" t="e">
        <f>#REF!</f>
        <v>#REF!</v>
      </c>
      <c r="BS22" s="45" t="e">
        <f>#REF!</f>
        <v>#REF!</v>
      </c>
      <c r="BT22" s="44" t="e">
        <f>IF(#REF!=1,1,0)</f>
        <v>#REF!</v>
      </c>
      <c r="BU22" s="45" t="e">
        <f>#REF!</f>
        <v>#REF!</v>
      </c>
      <c r="BV22" s="45" t="e">
        <f>#REF!</f>
        <v>#REF!</v>
      </c>
      <c r="BW22" s="45" t="e">
        <f>#REF!</f>
        <v>#REF!</v>
      </c>
      <c r="BX22" s="45" t="e">
        <f>#REF!</f>
        <v>#REF!</v>
      </c>
      <c r="BY22" s="45" t="e">
        <f>#REF!</f>
        <v>#REF!</v>
      </c>
      <c r="BZ22" s="45" t="e">
        <f>#REF!</f>
        <v>#REF!</v>
      </c>
      <c r="CA22" s="45" t="e">
        <f>#REF!</f>
        <v>#REF!</v>
      </c>
      <c r="CB22" s="44" t="e">
        <f>IF(#REF!=1,1,0)</f>
        <v>#REF!</v>
      </c>
      <c r="CC22" s="45" t="e">
        <f>#REF!</f>
        <v>#REF!</v>
      </c>
      <c r="CD22" s="45" t="e">
        <f>#REF!</f>
        <v>#REF!</v>
      </c>
      <c r="CE22" s="45" t="e">
        <f>#REF!</f>
        <v>#REF!</v>
      </c>
      <c r="CF22" s="45" t="e">
        <f>#REF!</f>
        <v>#REF!</v>
      </c>
      <c r="CG22" s="45" t="e">
        <f>#REF!</f>
        <v>#REF!</v>
      </c>
      <c r="CH22" s="45" t="e">
        <f>#REF!</f>
        <v>#REF!</v>
      </c>
      <c r="CI22" s="45" t="e">
        <f>#REF!</f>
        <v>#REF!</v>
      </c>
      <c r="CJ22" s="44" t="e">
        <f>IF(#REF!=1,1,0)</f>
        <v>#REF!</v>
      </c>
      <c r="CK22" s="45" t="e">
        <f>#REF!</f>
        <v>#REF!</v>
      </c>
      <c r="CL22" s="45" t="e">
        <f>#REF!</f>
        <v>#REF!</v>
      </c>
      <c r="CM22" s="45" t="e">
        <f>#REF!</f>
        <v>#REF!</v>
      </c>
      <c r="CN22" s="45" t="e">
        <f>#REF!</f>
        <v>#REF!</v>
      </c>
      <c r="CO22" s="45" t="e">
        <f>#REF!</f>
        <v>#REF!</v>
      </c>
      <c r="CP22" s="45" t="e">
        <f>#REF!</f>
        <v>#REF!</v>
      </c>
      <c r="CQ22" s="45" t="e">
        <f>#REF!</f>
        <v>#REF!</v>
      </c>
      <c r="CR22" s="44" t="e">
        <f>IF(#REF!=1,1,0)</f>
        <v>#REF!</v>
      </c>
      <c r="CS22" s="45" t="e">
        <f>#REF!</f>
        <v>#REF!</v>
      </c>
      <c r="CT22" s="45" t="e">
        <f>#REF!</f>
        <v>#REF!</v>
      </c>
      <c r="CU22" s="45" t="e">
        <f>#REF!</f>
        <v>#REF!</v>
      </c>
      <c r="CV22" s="45" t="e">
        <f>#REF!</f>
        <v>#REF!</v>
      </c>
      <c r="CW22" s="45" t="e">
        <f>#REF!</f>
        <v>#REF!</v>
      </c>
      <c r="CX22" s="45" t="e">
        <f>#REF!</f>
        <v>#REF!</v>
      </c>
      <c r="CY22" s="45" t="e">
        <f>#REF!</f>
        <v>#REF!</v>
      </c>
      <c r="CZ22" s="44" t="e">
        <f>IF(#REF!=1,1,0)</f>
        <v>#REF!</v>
      </c>
      <c r="DA22" s="45" t="e">
        <f>#REF!</f>
        <v>#REF!</v>
      </c>
      <c r="DB22" s="45" t="e">
        <f>#REF!</f>
        <v>#REF!</v>
      </c>
      <c r="DC22" s="45" t="e">
        <f>#REF!</f>
        <v>#REF!</v>
      </c>
      <c r="DD22" s="45" t="e">
        <f>#REF!</f>
        <v>#REF!</v>
      </c>
      <c r="DE22" s="45" t="e">
        <f>#REF!</f>
        <v>#REF!</v>
      </c>
      <c r="DF22" s="45" t="e">
        <f>#REF!</f>
        <v>#REF!</v>
      </c>
      <c r="DG22" s="45" t="e">
        <f>#REF!</f>
        <v>#REF!</v>
      </c>
      <c r="DH22" s="44" t="e">
        <f>IF(#REF!=1,1,0)</f>
        <v>#REF!</v>
      </c>
      <c r="DI22" s="45" t="e">
        <f>#REF!</f>
        <v>#REF!</v>
      </c>
      <c r="DJ22" s="45" t="e">
        <f>#REF!</f>
        <v>#REF!</v>
      </c>
      <c r="DK22" s="45" t="e">
        <f>#REF!</f>
        <v>#REF!</v>
      </c>
      <c r="DL22" s="45" t="e">
        <f>#REF!</f>
        <v>#REF!</v>
      </c>
      <c r="DM22" s="45" t="e">
        <f>#REF!</f>
        <v>#REF!</v>
      </c>
      <c r="DN22" s="45" t="e">
        <f>#REF!</f>
        <v>#REF!</v>
      </c>
      <c r="DO22" s="45" t="e">
        <f>#REF!</f>
        <v>#REF!</v>
      </c>
      <c r="DP22" s="44" t="e">
        <f>IF(#REF!=1,1,0)</f>
        <v>#REF!</v>
      </c>
      <c r="DQ22" s="45" t="e">
        <f>#REF!</f>
        <v>#REF!</v>
      </c>
      <c r="DR22" s="45" t="e">
        <f>#REF!</f>
        <v>#REF!</v>
      </c>
      <c r="DS22" s="45" t="e">
        <f>#REF!</f>
        <v>#REF!</v>
      </c>
      <c r="DT22" s="45" t="e">
        <f>#REF!</f>
        <v>#REF!</v>
      </c>
      <c r="DU22" s="45" t="e">
        <f>#REF!</f>
        <v>#REF!</v>
      </c>
      <c r="DV22" s="45" t="e">
        <f>#REF!</f>
        <v>#REF!</v>
      </c>
      <c r="DW22" s="45" t="e">
        <f>#REF!</f>
        <v>#REF!</v>
      </c>
      <c r="DX22" s="57" t="e">
        <f aca="true" t="shared" si="11" ref="DX22:EE25">SUM(H22+P22+X22+AF22+AN22+AV22+BD22+BL22+BT22+CB22+CJ22+CR22+CZ22+DH22+DP22)</f>
        <v>#REF!</v>
      </c>
      <c r="DY22" s="58" t="e">
        <f t="shared" si="11"/>
        <v>#VALUE!</v>
      </c>
      <c r="DZ22" s="58" t="e">
        <f t="shared" si="11"/>
        <v>#VALUE!</v>
      </c>
      <c r="EA22" s="58" t="e">
        <f t="shared" si="11"/>
        <v>#VALUE!</v>
      </c>
      <c r="EB22" s="58" t="e">
        <f t="shared" si="11"/>
        <v>#REF!</v>
      </c>
      <c r="EC22" s="58" t="e">
        <f t="shared" si="11"/>
        <v>#REF!</v>
      </c>
      <c r="ED22" s="58" t="e">
        <f t="shared" si="11"/>
        <v>#REF!</v>
      </c>
      <c r="EE22" s="66" t="e">
        <f t="shared" si="11"/>
        <v>#REF!</v>
      </c>
      <c r="EF22" s="57" t="e">
        <f t="shared" si="6"/>
        <v>#VALUE!</v>
      </c>
      <c r="EG22" s="66" t="e">
        <f t="shared" si="7"/>
        <v>#REF!</v>
      </c>
    </row>
    <row r="23" spans="1:137" s="2" customFormat="1" ht="30.75" customHeight="1">
      <c r="A23" s="32" t="s">
        <v>17</v>
      </c>
      <c r="B23" s="22" t="s">
        <v>38</v>
      </c>
      <c r="C23" s="28" t="e">
        <f>SUM(#REF!/#REF!)</f>
        <v>#REF!</v>
      </c>
      <c r="D23" s="3"/>
      <c r="E23" s="3"/>
      <c r="F23" s="3"/>
      <c r="G23" s="21"/>
      <c r="H23" s="44">
        <f>IF('Bay Area'!C18=1,1,0)</f>
        <v>0</v>
      </c>
      <c r="I23" s="45">
        <f>'Bay Area'!M18</f>
      </c>
      <c r="J23" s="45">
        <f>'Bay Area'!N18</f>
      </c>
      <c r="K23" s="45">
        <f>'Bay Area'!O18</f>
      </c>
      <c r="L23" s="45" t="e">
        <f>'Bay Area'!#REF!</f>
        <v>#REF!</v>
      </c>
      <c r="M23" s="45" t="e">
        <f>'Bay Area'!#REF!</f>
        <v>#REF!</v>
      </c>
      <c r="N23" s="45" t="e">
        <f>'Bay Area'!#REF!</f>
        <v>#REF!</v>
      </c>
      <c r="O23" s="45">
        <f>'Bay Area'!P18</f>
        <v>0</v>
      </c>
      <c r="P23" s="44" t="e">
        <f>IF(#REF!=1,1,0)</f>
        <v>#REF!</v>
      </c>
      <c r="Q23" s="45" t="e">
        <f>#REF!</f>
        <v>#REF!</v>
      </c>
      <c r="R23" s="45" t="e">
        <f>#REF!</f>
        <v>#REF!</v>
      </c>
      <c r="S23" s="45" t="e">
        <f>#REF!</f>
        <v>#REF!</v>
      </c>
      <c r="T23" s="45" t="e">
        <f>#REF!</f>
        <v>#REF!</v>
      </c>
      <c r="U23" s="45" t="e">
        <f>#REF!</f>
        <v>#REF!</v>
      </c>
      <c r="V23" s="45" t="e">
        <f>#REF!</f>
        <v>#REF!</v>
      </c>
      <c r="W23" s="45" t="e">
        <f>#REF!</f>
        <v>#REF!</v>
      </c>
      <c r="X23" s="44" t="e">
        <f>IF(#REF!=1,1,0)</f>
        <v>#REF!</v>
      </c>
      <c r="Y23" s="45" t="e">
        <f>#REF!</f>
        <v>#REF!</v>
      </c>
      <c r="Z23" s="45" t="e">
        <f>#REF!</f>
        <v>#REF!</v>
      </c>
      <c r="AA23" s="45" t="e">
        <f>#REF!</f>
        <v>#REF!</v>
      </c>
      <c r="AB23" s="45" t="e">
        <f>#REF!</f>
        <v>#REF!</v>
      </c>
      <c r="AC23" s="45" t="e">
        <f>#REF!</f>
        <v>#REF!</v>
      </c>
      <c r="AD23" s="45" t="e">
        <f>#REF!</f>
        <v>#REF!</v>
      </c>
      <c r="AE23" s="45" t="e">
        <f>#REF!</f>
        <v>#REF!</v>
      </c>
      <c r="AF23" s="44" t="e">
        <f>IF(#REF!=1,1,0)</f>
        <v>#REF!</v>
      </c>
      <c r="AG23" s="45" t="e">
        <f>#REF!</f>
        <v>#REF!</v>
      </c>
      <c r="AH23" s="45" t="e">
        <f>#REF!</f>
        <v>#REF!</v>
      </c>
      <c r="AI23" s="45" t="e">
        <f>#REF!</f>
        <v>#REF!</v>
      </c>
      <c r="AJ23" s="45" t="e">
        <f>#REF!</f>
        <v>#REF!</v>
      </c>
      <c r="AK23" s="45" t="e">
        <f>#REF!</f>
        <v>#REF!</v>
      </c>
      <c r="AL23" s="45" t="e">
        <f>#REF!</f>
        <v>#REF!</v>
      </c>
      <c r="AM23" s="45" t="e">
        <f>#REF!</f>
        <v>#REF!</v>
      </c>
      <c r="AN23" s="44" t="e">
        <f>IF(#REF!=1,1,0)</f>
        <v>#REF!</v>
      </c>
      <c r="AO23" s="45" t="e">
        <f>#REF!</f>
        <v>#REF!</v>
      </c>
      <c r="AP23" s="45" t="e">
        <f>#REF!</f>
        <v>#REF!</v>
      </c>
      <c r="AQ23" s="45" t="e">
        <f>#REF!</f>
        <v>#REF!</v>
      </c>
      <c r="AR23" s="45" t="e">
        <f>#REF!</f>
        <v>#REF!</v>
      </c>
      <c r="AS23" s="45" t="e">
        <f>#REF!</f>
        <v>#REF!</v>
      </c>
      <c r="AT23" s="45" t="e">
        <f>#REF!</f>
        <v>#REF!</v>
      </c>
      <c r="AU23" s="45" t="e">
        <f>#REF!</f>
        <v>#REF!</v>
      </c>
      <c r="AV23" s="44" t="e">
        <f>IF(#REF!=1,1,0)</f>
        <v>#REF!</v>
      </c>
      <c r="AW23" s="45" t="e">
        <f>#REF!</f>
        <v>#REF!</v>
      </c>
      <c r="AX23" s="45" t="e">
        <f>#REF!</f>
        <v>#REF!</v>
      </c>
      <c r="AY23" s="45" t="e">
        <f>#REF!</f>
        <v>#REF!</v>
      </c>
      <c r="AZ23" s="45" t="e">
        <f>#REF!</f>
        <v>#REF!</v>
      </c>
      <c r="BA23" s="45" t="e">
        <f>#REF!</f>
        <v>#REF!</v>
      </c>
      <c r="BB23" s="45" t="e">
        <f>#REF!</f>
        <v>#REF!</v>
      </c>
      <c r="BC23" s="45" t="e">
        <f>#REF!</f>
        <v>#REF!</v>
      </c>
      <c r="BD23" s="44" t="e">
        <f>IF(#REF!=1,1,0)</f>
        <v>#REF!</v>
      </c>
      <c r="BE23" s="45" t="e">
        <f>#REF!</f>
        <v>#REF!</v>
      </c>
      <c r="BF23" s="45" t="e">
        <f>#REF!</f>
        <v>#REF!</v>
      </c>
      <c r="BG23" s="45" t="e">
        <f>#REF!</f>
        <v>#REF!</v>
      </c>
      <c r="BH23" s="45" t="e">
        <f>#REF!</f>
        <v>#REF!</v>
      </c>
      <c r="BI23" s="45" t="e">
        <f>#REF!</f>
        <v>#REF!</v>
      </c>
      <c r="BJ23" s="45" t="e">
        <f>#REF!</f>
        <v>#REF!</v>
      </c>
      <c r="BK23" s="45" t="e">
        <f>#REF!</f>
        <v>#REF!</v>
      </c>
      <c r="BL23" s="44" t="e">
        <f>IF(#REF!=1,1,0)</f>
        <v>#REF!</v>
      </c>
      <c r="BM23" s="45" t="e">
        <f>#REF!</f>
        <v>#REF!</v>
      </c>
      <c r="BN23" s="45" t="e">
        <f>#REF!</f>
        <v>#REF!</v>
      </c>
      <c r="BO23" s="45" t="e">
        <f>#REF!</f>
        <v>#REF!</v>
      </c>
      <c r="BP23" s="45" t="e">
        <f>#REF!</f>
        <v>#REF!</v>
      </c>
      <c r="BQ23" s="45" t="e">
        <f>#REF!</f>
        <v>#REF!</v>
      </c>
      <c r="BR23" s="45" t="e">
        <f>#REF!</f>
        <v>#REF!</v>
      </c>
      <c r="BS23" s="45" t="e">
        <f>#REF!</f>
        <v>#REF!</v>
      </c>
      <c r="BT23" s="44" t="e">
        <f>IF(#REF!=1,1,0)</f>
        <v>#REF!</v>
      </c>
      <c r="BU23" s="45" t="e">
        <f>#REF!</f>
        <v>#REF!</v>
      </c>
      <c r="BV23" s="45" t="e">
        <f>#REF!</f>
        <v>#REF!</v>
      </c>
      <c r="BW23" s="45" t="e">
        <f>#REF!</f>
        <v>#REF!</v>
      </c>
      <c r="BX23" s="45" t="e">
        <f>#REF!</f>
        <v>#REF!</v>
      </c>
      <c r="BY23" s="45" t="e">
        <f>#REF!</f>
        <v>#REF!</v>
      </c>
      <c r="BZ23" s="45" t="e">
        <f>#REF!</f>
        <v>#REF!</v>
      </c>
      <c r="CA23" s="45" t="e">
        <f>#REF!</f>
        <v>#REF!</v>
      </c>
      <c r="CB23" s="44" t="e">
        <f>IF(#REF!=1,1,0)</f>
        <v>#REF!</v>
      </c>
      <c r="CC23" s="45" t="e">
        <f>#REF!</f>
        <v>#REF!</v>
      </c>
      <c r="CD23" s="45" t="e">
        <f>#REF!</f>
        <v>#REF!</v>
      </c>
      <c r="CE23" s="45" t="e">
        <f>#REF!</f>
        <v>#REF!</v>
      </c>
      <c r="CF23" s="45" t="e">
        <f>#REF!</f>
        <v>#REF!</v>
      </c>
      <c r="CG23" s="45" t="e">
        <f>#REF!</f>
        <v>#REF!</v>
      </c>
      <c r="CH23" s="45" t="e">
        <f>#REF!</f>
        <v>#REF!</v>
      </c>
      <c r="CI23" s="45" t="e">
        <f>#REF!</f>
        <v>#REF!</v>
      </c>
      <c r="CJ23" s="44" t="e">
        <f>IF(#REF!=1,1,0)</f>
        <v>#REF!</v>
      </c>
      <c r="CK23" s="45" t="e">
        <f>#REF!</f>
        <v>#REF!</v>
      </c>
      <c r="CL23" s="45" t="e">
        <f>#REF!</f>
        <v>#REF!</v>
      </c>
      <c r="CM23" s="45" t="e">
        <f>#REF!</f>
        <v>#REF!</v>
      </c>
      <c r="CN23" s="45" t="e">
        <f>#REF!</f>
        <v>#REF!</v>
      </c>
      <c r="CO23" s="45" t="e">
        <f>#REF!</f>
        <v>#REF!</v>
      </c>
      <c r="CP23" s="45" t="e">
        <f>#REF!</f>
        <v>#REF!</v>
      </c>
      <c r="CQ23" s="45" t="e">
        <f>#REF!</f>
        <v>#REF!</v>
      </c>
      <c r="CR23" s="44" t="e">
        <f>IF(#REF!=1,1,0)</f>
        <v>#REF!</v>
      </c>
      <c r="CS23" s="45" t="e">
        <f>#REF!</f>
        <v>#REF!</v>
      </c>
      <c r="CT23" s="45" t="e">
        <f>#REF!</f>
        <v>#REF!</v>
      </c>
      <c r="CU23" s="45" t="e">
        <f>#REF!</f>
        <v>#REF!</v>
      </c>
      <c r="CV23" s="45" t="e">
        <f>#REF!</f>
        <v>#REF!</v>
      </c>
      <c r="CW23" s="45" t="e">
        <f>#REF!</f>
        <v>#REF!</v>
      </c>
      <c r="CX23" s="45" t="e">
        <f>#REF!</f>
        <v>#REF!</v>
      </c>
      <c r="CY23" s="45" t="e">
        <f>#REF!</f>
        <v>#REF!</v>
      </c>
      <c r="CZ23" s="44" t="e">
        <f>IF(#REF!=1,1,0)</f>
        <v>#REF!</v>
      </c>
      <c r="DA23" s="45" t="e">
        <f>#REF!</f>
        <v>#REF!</v>
      </c>
      <c r="DB23" s="45" t="e">
        <f>#REF!</f>
        <v>#REF!</v>
      </c>
      <c r="DC23" s="45" t="e">
        <f>#REF!</f>
        <v>#REF!</v>
      </c>
      <c r="DD23" s="45" t="e">
        <f>#REF!</f>
        <v>#REF!</v>
      </c>
      <c r="DE23" s="45" t="e">
        <f>#REF!</f>
        <v>#REF!</v>
      </c>
      <c r="DF23" s="45" t="e">
        <f>#REF!</f>
        <v>#REF!</v>
      </c>
      <c r="DG23" s="45" t="e">
        <f>#REF!</f>
        <v>#REF!</v>
      </c>
      <c r="DH23" s="44" t="e">
        <f>IF(#REF!=1,1,0)</f>
        <v>#REF!</v>
      </c>
      <c r="DI23" s="45" t="e">
        <f>#REF!</f>
        <v>#REF!</v>
      </c>
      <c r="DJ23" s="45" t="e">
        <f>#REF!</f>
        <v>#REF!</v>
      </c>
      <c r="DK23" s="45" t="e">
        <f>#REF!</f>
        <v>#REF!</v>
      </c>
      <c r="DL23" s="45" t="e">
        <f>#REF!</f>
        <v>#REF!</v>
      </c>
      <c r="DM23" s="45" t="e">
        <f>#REF!</f>
        <v>#REF!</v>
      </c>
      <c r="DN23" s="45" t="e">
        <f>#REF!</f>
        <v>#REF!</v>
      </c>
      <c r="DO23" s="45" t="e">
        <f>#REF!</f>
        <v>#REF!</v>
      </c>
      <c r="DP23" s="44" t="e">
        <f>IF(#REF!=1,1,0)</f>
        <v>#REF!</v>
      </c>
      <c r="DQ23" s="45" t="e">
        <f>#REF!</f>
        <v>#REF!</v>
      </c>
      <c r="DR23" s="45" t="e">
        <f>#REF!</f>
        <v>#REF!</v>
      </c>
      <c r="DS23" s="45" t="e">
        <f>#REF!</f>
        <v>#REF!</v>
      </c>
      <c r="DT23" s="45" t="e">
        <f>#REF!</f>
        <v>#REF!</v>
      </c>
      <c r="DU23" s="45" t="e">
        <f>#REF!</f>
        <v>#REF!</v>
      </c>
      <c r="DV23" s="45" t="e">
        <f>#REF!</f>
        <v>#REF!</v>
      </c>
      <c r="DW23" s="45" t="e">
        <f>#REF!</f>
        <v>#REF!</v>
      </c>
      <c r="DX23" s="57" t="e">
        <f t="shared" si="11"/>
        <v>#REF!</v>
      </c>
      <c r="DY23" s="58" t="e">
        <f t="shared" si="11"/>
        <v>#VALUE!</v>
      </c>
      <c r="DZ23" s="58" t="e">
        <f t="shared" si="11"/>
        <v>#VALUE!</v>
      </c>
      <c r="EA23" s="58" t="e">
        <f t="shared" si="11"/>
        <v>#VALUE!</v>
      </c>
      <c r="EB23" s="58" t="e">
        <f t="shared" si="11"/>
        <v>#REF!</v>
      </c>
      <c r="EC23" s="58" t="e">
        <f t="shared" si="11"/>
        <v>#REF!</v>
      </c>
      <c r="ED23" s="58" t="e">
        <f t="shared" si="11"/>
        <v>#REF!</v>
      </c>
      <c r="EE23" s="66" t="e">
        <f t="shared" si="11"/>
        <v>#REF!</v>
      </c>
      <c r="EF23" s="57" t="e">
        <f t="shared" si="6"/>
        <v>#VALUE!</v>
      </c>
      <c r="EG23" s="66" t="e">
        <f t="shared" si="7"/>
        <v>#REF!</v>
      </c>
    </row>
    <row r="24" spans="1:137" s="2" customFormat="1" ht="34.5" customHeight="1">
      <c r="A24" s="32" t="s">
        <v>18</v>
      </c>
      <c r="B24" s="23" t="s">
        <v>39</v>
      </c>
      <c r="C24" s="28" t="e">
        <f>SUM(#REF!/#REF!)</f>
        <v>#REF!</v>
      </c>
      <c r="D24" s="3"/>
      <c r="E24" s="3"/>
      <c r="F24" s="3"/>
      <c r="G24" s="21"/>
      <c r="H24" s="44">
        <f>IF('Bay Area'!C20=1,1,0)</f>
        <v>0</v>
      </c>
      <c r="I24" s="45">
        <f>'Bay Area'!M20</f>
      </c>
      <c r="J24" s="45">
        <f>'Bay Area'!N20</f>
      </c>
      <c r="K24" s="45">
        <f>'Bay Area'!O20</f>
      </c>
      <c r="L24" s="45" t="e">
        <f>'Bay Area'!#REF!</f>
        <v>#REF!</v>
      </c>
      <c r="M24" s="45" t="e">
        <f>'Bay Area'!#REF!</f>
        <v>#REF!</v>
      </c>
      <c r="N24" s="45" t="e">
        <f>'Bay Area'!#REF!</f>
        <v>#REF!</v>
      </c>
      <c r="O24" s="45">
        <f>'Bay Area'!P20</f>
        <v>0</v>
      </c>
      <c r="P24" s="44" t="e">
        <f>IF(#REF!=1,1,0)</f>
        <v>#REF!</v>
      </c>
      <c r="Q24" s="45" t="e">
        <f>#REF!</f>
        <v>#REF!</v>
      </c>
      <c r="R24" s="45" t="e">
        <f>#REF!</f>
        <v>#REF!</v>
      </c>
      <c r="S24" s="45" t="e">
        <f>#REF!</f>
        <v>#REF!</v>
      </c>
      <c r="T24" s="45" t="e">
        <f>#REF!</f>
        <v>#REF!</v>
      </c>
      <c r="U24" s="45" t="e">
        <f>#REF!</f>
        <v>#REF!</v>
      </c>
      <c r="V24" s="45" t="e">
        <f>#REF!</f>
        <v>#REF!</v>
      </c>
      <c r="W24" s="45" t="e">
        <f>#REF!</f>
        <v>#REF!</v>
      </c>
      <c r="X24" s="44" t="e">
        <f>IF(#REF!=1,1,0)</f>
        <v>#REF!</v>
      </c>
      <c r="Y24" s="45" t="e">
        <f>#REF!</f>
        <v>#REF!</v>
      </c>
      <c r="Z24" s="45" t="e">
        <f>#REF!</f>
        <v>#REF!</v>
      </c>
      <c r="AA24" s="45" t="e">
        <f>#REF!</f>
        <v>#REF!</v>
      </c>
      <c r="AB24" s="45" t="e">
        <f>#REF!</f>
        <v>#REF!</v>
      </c>
      <c r="AC24" s="45" t="e">
        <f>#REF!</f>
        <v>#REF!</v>
      </c>
      <c r="AD24" s="45" t="e">
        <f>#REF!</f>
        <v>#REF!</v>
      </c>
      <c r="AE24" s="45" t="e">
        <f>#REF!</f>
        <v>#REF!</v>
      </c>
      <c r="AF24" s="44" t="e">
        <f>IF(#REF!=1,1,0)</f>
        <v>#REF!</v>
      </c>
      <c r="AG24" s="45" t="e">
        <f>#REF!</f>
        <v>#REF!</v>
      </c>
      <c r="AH24" s="45" t="e">
        <f>#REF!</f>
        <v>#REF!</v>
      </c>
      <c r="AI24" s="45" t="e">
        <f>#REF!</f>
        <v>#REF!</v>
      </c>
      <c r="AJ24" s="45" t="e">
        <f>#REF!</f>
        <v>#REF!</v>
      </c>
      <c r="AK24" s="45" t="e">
        <f>#REF!</f>
        <v>#REF!</v>
      </c>
      <c r="AL24" s="45" t="e">
        <f>#REF!</f>
        <v>#REF!</v>
      </c>
      <c r="AM24" s="45" t="e">
        <f>#REF!</f>
        <v>#REF!</v>
      </c>
      <c r="AN24" s="44" t="e">
        <f>IF(#REF!=1,1,0)</f>
        <v>#REF!</v>
      </c>
      <c r="AO24" s="45" t="e">
        <f>#REF!</f>
        <v>#REF!</v>
      </c>
      <c r="AP24" s="45" t="e">
        <f>#REF!</f>
        <v>#REF!</v>
      </c>
      <c r="AQ24" s="45" t="e">
        <f>#REF!</f>
        <v>#REF!</v>
      </c>
      <c r="AR24" s="45" t="e">
        <f>#REF!</f>
        <v>#REF!</v>
      </c>
      <c r="AS24" s="45" t="e">
        <f>#REF!</f>
        <v>#REF!</v>
      </c>
      <c r="AT24" s="45" t="e">
        <f>#REF!</f>
        <v>#REF!</v>
      </c>
      <c r="AU24" s="45" t="e">
        <f>#REF!</f>
        <v>#REF!</v>
      </c>
      <c r="AV24" s="44" t="e">
        <f>IF(#REF!=1,1,0)</f>
        <v>#REF!</v>
      </c>
      <c r="AW24" s="45" t="e">
        <f>#REF!</f>
        <v>#REF!</v>
      </c>
      <c r="AX24" s="45" t="e">
        <f>#REF!</f>
        <v>#REF!</v>
      </c>
      <c r="AY24" s="45" t="e">
        <f>#REF!</f>
        <v>#REF!</v>
      </c>
      <c r="AZ24" s="45" t="e">
        <f>#REF!</f>
        <v>#REF!</v>
      </c>
      <c r="BA24" s="45" t="e">
        <f>#REF!</f>
        <v>#REF!</v>
      </c>
      <c r="BB24" s="45" t="e">
        <f>#REF!</f>
        <v>#REF!</v>
      </c>
      <c r="BC24" s="45" t="e">
        <f>#REF!</f>
        <v>#REF!</v>
      </c>
      <c r="BD24" s="44" t="e">
        <f>IF(#REF!=1,1,0)</f>
        <v>#REF!</v>
      </c>
      <c r="BE24" s="45" t="e">
        <f>#REF!</f>
        <v>#REF!</v>
      </c>
      <c r="BF24" s="45" t="e">
        <f>#REF!</f>
        <v>#REF!</v>
      </c>
      <c r="BG24" s="45" t="e">
        <f>#REF!</f>
        <v>#REF!</v>
      </c>
      <c r="BH24" s="45" t="e">
        <f>#REF!</f>
        <v>#REF!</v>
      </c>
      <c r="BI24" s="45" t="e">
        <f>#REF!</f>
        <v>#REF!</v>
      </c>
      <c r="BJ24" s="45" t="e">
        <f>#REF!</f>
        <v>#REF!</v>
      </c>
      <c r="BK24" s="45" t="e">
        <f>#REF!</f>
        <v>#REF!</v>
      </c>
      <c r="BL24" s="44" t="e">
        <f>IF(#REF!=1,1,0)</f>
        <v>#REF!</v>
      </c>
      <c r="BM24" s="45" t="e">
        <f>#REF!</f>
        <v>#REF!</v>
      </c>
      <c r="BN24" s="45" t="e">
        <f>#REF!</f>
        <v>#REF!</v>
      </c>
      <c r="BO24" s="45" t="e">
        <f>#REF!</f>
        <v>#REF!</v>
      </c>
      <c r="BP24" s="45" t="e">
        <f>#REF!</f>
        <v>#REF!</v>
      </c>
      <c r="BQ24" s="45" t="e">
        <f>#REF!</f>
        <v>#REF!</v>
      </c>
      <c r="BR24" s="45" t="e">
        <f>#REF!</f>
        <v>#REF!</v>
      </c>
      <c r="BS24" s="45" t="e">
        <f>#REF!</f>
        <v>#REF!</v>
      </c>
      <c r="BT24" s="44" t="e">
        <f>IF(#REF!=1,1,0)</f>
        <v>#REF!</v>
      </c>
      <c r="BU24" s="45" t="e">
        <f>#REF!</f>
        <v>#REF!</v>
      </c>
      <c r="BV24" s="45" t="e">
        <f>#REF!</f>
        <v>#REF!</v>
      </c>
      <c r="BW24" s="45" t="e">
        <f>#REF!</f>
        <v>#REF!</v>
      </c>
      <c r="BX24" s="45" t="e">
        <f>#REF!</f>
        <v>#REF!</v>
      </c>
      <c r="BY24" s="45" t="e">
        <f>#REF!</f>
        <v>#REF!</v>
      </c>
      <c r="BZ24" s="45" t="e">
        <f>#REF!</f>
        <v>#REF!</v>
      </c>
      <c r="CA24" s="45" t="e">
        <f>#REF!</f>
        <v>#REF!</v>
      </c>
      <c r="CB24" s="44" t="e">
        <f>IF(#REF!=1,1,0)</f>
        <v>#REF!</v>
      </c>
      <c r="CC24" s="45" t="e">
        <f>#REF!</f>
        <v>#REF!</v>
      </c>
      <c r="CD24" s="45" t="e">
        <f>#REF!</f>
        <v>#REF!</v>
      </c>
      <c r="CE24" s="45" t="e">
        <f>#REF!</f>
        <v>#REF!</v>
      </c>
      <c r="CF24" s="45" t="e">
        <f>#REF!</f>
        <v>#REF!</v>
      </c>
      <c r="CG24" s="45" t="e">
        <f>#REF!</f>
        <v>#REF!</v>
      </c>
      <c r="CH24" s="45" t="e">
        <f>#REF!</f>
        <v>#REF!</v>
      </c>
      <c r="CI24" s="45" t="e">
        <f>#REF!</f>
        <v>#REF!</v>
      </c>
      <c r="CJ24" s="44" t="e">
        <f>IF(#REF!=1,1,0)</f>
        <v>#REF!</v>
      </c>
      <c r="CK24" s="45" t="e">
        <f>#REF!</f>
        <v>#REF!</v>
      </c>
      <c r="CL24" s="45" t="e">
        <f>#REF!</f>
        <v>#REF!</v>
      </c>
      <c r="CM24" s="45" t="e">
        <f>#REF!</f>
        <v>#REF!</v>
      </c>
      <c r="CN24" s="45" t="e">
        <f>#REF!</f>
        <v>#REF!</v>
      </c>
      <c r="CO24" s="45" t="e">
        <f>#REF!</f>
        <v>#REF!</v>
      </c>
      <c r="CP24" s="45" t="e">
        <f>#REF!</f>
        <v>#REF!</v>
      </c>
      <c r="CQ24" s="45" t="e">
        <f>#REF!</f>
        <v>#REF!</v>
      </c>
      <c r="CR24" s="44" t="e">
        <f>IF(#REF!=1,1,0)</f>
        <v>#REF!</v>
      </c>
      <c r="CS24" s="45" t="e">
        <f>#REF!</f>
        <v>#REF!</v>
      </c>
      <c r="CT24" s="45" t="e">
        <f>#REF!</f>
        <v>#REF!</v>
      </c>
      <c r="CU24" s="45" t="e">
        <f>#REF!</f>
        <v>#REF!</v>
      </c>
      <c r="CV24" s="45" t="e">
        <f>#REF!</f>
        <v>#REF!</v>
      </c>
      <c r="CW24" s="45" t="e">
        <f>#REF!</f>
        <v>#REF!</v>
      </c>
      <c r="CX24" s="45" t="e">
        <f>#REF!</f>
        <v>#REF!</v>
      </c>
      <c r="CY24" s="45" t="e">
        <f>#REF!</f>
        <v>#REF!</v>
      </c>
      <c r="CZ24" s="44" t="e">
        <f>IF(#REF!=1,1,0)</f>
        <v>#REF!</v>
      </c>
      <c r="DA24" s="45" t="e">
        <f>#REF!</f>
        <v>#REF!</v>
      </c>
      <c r="DB24" s="45" t="e">
        <f>#REF!</f>
        <v>#REF!</v>
      </c>
      <c r="DC24" s="45" t="e">
        <f>#REF!</f>
        <v>#REF!</v>
      </c>
      <c r="DD24" s="45" t="e">
        <f>#REF!</f>
        <v>#REF!</v>
      </c>
      <c r="DE24" s="45" t="e">
        <f>#REF!</f>
        <v>#REF!</v>
      </c>
      <c r="DF24" s="45" t="e">
        <f>#REF!</f>
        <v>#REF!</v>
      </c>
      <c r="DG24" s="45" t="e">
        <f>#REF!</f>
        <v>#REF!</v>
      </c>
      <c r="DH24" s="44" t="e">
        <f>IF(#REF!=1,1,0)</f>
        <v>#REF!</v>
      </c>
      <c r="DI24" s="45" t="e">
        <f>#REF!</f>
        <v>#REF!</v>
      </c>
      <c r="DJ24" s="45" t="e">
        <f>#REF!</f>
        <v>#REF!</v>
      </c>
      <c r="DK24" s="45" t="e">
        <f>#REF!</f>
        <v>#REF!</v>
      </c>
      <c r="DL24" s="45" t="e">
        <f>#REF!</f>
        <v>#REF!</v>
      </c>
      <c r="DM24" s="45" t="e">
        <f>#REF!</f>
        <v>#REF!</v>
      </c>
      <c r="DN24" s="45" t="e">
        <f>#REF!</f>
        <v>#REF!</v>
      </c>
      <c r="DO24" s="45" t="e">
        <f>#REF!</f>
        <v>#REF!</v>
      </c>
      <c r="DP24" s="44" t="e">
        <f>IF(#REF!=1,1,0)</f>
        <v>#REF!</v>
      </c>
      <c r="DQ24" s="45" t="e">
        <f>#REF!</f>
        <v>#REF!</v>
      </c>
      <c r="DR24" s="45" t="e">
        <f>#REF!</f>
        <v>#REF!</v>
      </c>
      <c r="DS24" s="45" t="e">
        <f>#REF!</f>
        <v>#REF!</v>
      </c>
      <c r="DT24" s="45" t="e">
        <f>#REF!</f>
        <v>#REF!</v>
      </c>
      <c r="DU24" s="45" t="e">
        <f>#REF!</f>
        <v>#REF!</v>
      </c>
      <c r="DV24" s="45" t="e">
        <f>#REF!</f>
        <v>#REF!</v>
      </c>
      <c r="DW24" s="45" t="e">
        <f>#REF!</f>
        <v>#REF!</v>
      </c>
      <c r="DX24" s="57" t="e">
        <f t="shared" si="11"/>
        <v>#REF!</v>
      </c>
      <c r="DY24" s="58" t="e">
        <f t="shared" si="11"/>
        <v>#VALUE!</v>
      </c>
      <c r="DZ24" s="58" t="e">
        <f t="shared" si="11"/>
        <v>#VALUE!</v>
      </c>
      <c r="EA24" s="58" t="e">
        <f t="shared" si="11"/>
        <v>#VALUE!</v>
      </c>
      <c r="EB24" s="58" t="e">
        <f t="shared" si="11"/>
        <v>#REF!</v>
      </c>
      <c r="EC24" s="58" t="e">
        <f t="shared" si="11"/>
        <v>#REF!</v>
      </c>
      <c r="ED24" s="58" t="e">
        <f t="shared" si="11"/>
        <v>#REF!</v>
      </c>
      <c r="EE24" s="66" t="e">
        <f t="shared" si="11"/>
        <v>#REF!</v>
      </c>
      <c r="EF24" s="57" t="e">
        <f t="shared" si="6"/>
        <v>#VALUE!</v>
      </c>
      <c r="EG24" s="66" t="e">
        <f t="shared" si="7"/>
        <v>#REF!</v>
      </c>
    </row>
    <row r="25" spans="1:137" s="2" customFormat="1" ht="30" customHeight="1">
      <c r="A25" s="32" t="s">
        <v>19</v>
      </c>
      <c r="B25" s="23" t="s">
        <v>40</v>
      </c>
      <c r="C25" s="28" t="e">
        <f>SUM(#REF!/#REF!)</f>
        <v>#REF!</v>
      </c>
      <c r="D25" s="3"/>
      <c r="E25" s="3"/>
      <c r="F25" s="3"/>
      <c r="G25" s="21"/>
      <c r="H25" s="44" t="e">
        <f>IF('Bay Area'!#REF!=1,1,0)</f>
        <v>#REF!</v>
      </c>
      <c r="I25" s="45" t="e">
        <f>'Bay Area'!#REF!</f>
        <v>#REF!</v>
      </c>
      <c r="J25" s="45" t="e">
        <f>'Bay Area'!#REF!</f>
        <v>#REF!</v>
      </c>
      <c r="K25" s="45" t="e">
        <f>'Bay Area'!#REF!</f>
        <v>#REF!</v>
      </c>
      <c r="L25" s="45" t="e">
        <f>'Bay Area'!#REF!</f>
        <v>#REF!</v>
      </c>
      <c r="M25" s="45" t="e">
        <f>'Bay Area'!#REF!</f>
        <v>#REF!</v>
      </c>
      <c r="N25" s="45" t="e">
        <f>'Bay Area'!#REF!</f>
        <v>#REF!</v>
      </c>
      <c r="O25" s="45" t="e">
        <f>'Bay Area'!#REF!</f>
        <v>#REF!</v>
      </c>
      <c r="P25" s="44" t="e">
        <f>IF(#REF!=1,1,0)</f>
        <v>#REF!</v>
      </c>
      <c r="Q25" s="45" t="e">
        <f>#REF!</f>
        <v>#REF!</v>
      </c>
      <c r="R25" s="45" t="e">
        <f>#REF!</f>
        <v>#REF!</v>
      </c>
      <c r="S25" s="45" t="e">
        <f>#REF!</f>
        <v>#REF!</v>
      </c>
      <c r="T25" s="45" t="e">
        <f>#REF!</f>
        <v>#REF!</v>
      </c>
      <c r="U25" s="45" t="e">
        <f>#REF!</f>
        <v>#REF!</v>
      </c>
      <c r="V25" s="45" t="e">
        <f>#REF!</f>
        <v>#REF!</v>
      </c>
      <c r="W25" s="45" t="e">
        <f>#REF!</f>
        <v>#REF!</v>
      </c>
      <c r="X25" s="44" t="e">
        <f>IF(#REF!=1,1,0)</f>
        <v>#REF!</v>
      </c>
      <c r="Y25" s="45" t="e">
        <f>#REF!</f>
        <v>#REF!</v>
      </c>
      <c r="Z25" s="45" t="e">
        <f>#REF!</f>
        <v>#REF!</v>
      </c>
      <c r="AA25" s="45" t="e">
        <f>#REF!</f>
        <v>#REF!</v>
      </c>
      <c r="AB25" s="45" t="e">
        <f>#REF!</f>
        <v>#REF!</v>
      </c>
      <c r="AC25" s="45" t="e">
        <f>#REF!</f>
        <v>#REF!</v>
      </c>
      <c r="AD25" s="45" t="e">
        <f>#REF!</f>
        <v>#REF!</v>
      </c>
      <c r="AE25" s="45" t="e">
        <f>#REF!</f>
        <v>#REF!</v>
      </c>
      <c r="AF25" s="44" t="e">
        <f>IF(#REF!=1,1,0)</f>
        <v>#REF!</v>
      </c>
      <c r="AG25" s="45" t="e">
        <f>#REF!</f>
        <v>#REF!</v>
      </c>
      <c r="AH25" s="45" t="e">
        <f>#REF!</f>
        <v>#REF!</v>
      </c>
      <c r="AI25" s="45" t="e">
        <f>#REF!</f>
        <v>#REF!</v>
      </c>
      <c r="AJ25" s="45" t="e">
        <f>#REF!</f>
        <v>#REF!</v>
      </c>
      <c r="AK25" s="45" t="e">
        <f>#REF!</f>
        <v>#REF!</v>
      </c>
      <c r="AL25" s="45" t="e">
        <f>#REF!</f>
        <v>#REF!</v>
      </c>
      <c r="AM25" s="45" t="e">
        <f>#REF!</f>
        <v>#REF!</v>
      </c>
      <c r="AN25" s="44" t="e">
        <f>IF(#REF!=1,1,0)</f>
        <v>#REF!</v>
      </c>
      <c r="AO25" s="45" t="e">
        <f>#REF!</f>
        <v>#REF!</v>
      </c>
      <c r="AP25" s="45" t="e">
        <f>#REF!</f>
        <v>#REF!</v>
      </c>
      <c r="AQ25" s="45" t="e">
        <f>#REF!</f>
        <v>#REF!</v>
      </c>
      <c r="AR25" s="45" t="e">
        <f>#REF!</f>
        <v>#REF!</v>
      </c>
      <c r="AS25" s="45" t="e">
        <f>#REF!</f>
        <v>#REF!</v>
      </c>
      <c r="AT25" s="45" t="e">
        <f>#REF!</f>
        <v>#REF!</v>
      </c>
      <c r="AU25" s="45" t="e">
        <f>#REF!</f>
        <v>#REF!</v>
      </c>
      <c r="AV25" s="44" t="e">
        <f>IF(#REF!=1,1,0)</f>
        <v>#REF!</v>
      </c>
      <c r="AW25" s="45" t="e">
        <f>#REF!</f>
        <v>#REF!</v>
      </c>
      <c r="AX25" s="45" t="e">
        <f>#REF!</f>
        <v>#REF!</v>
      </c>
      <c r="AY25" s="45" t="e">
        <f>#REF!</f>
        <v>#REF!</v>
      </c>
      <c r="AZ25" s="45" t="e">
        <f>#REF!</f>
        <v>#REF!</v>
      </c>
      <c r="BA25" s="45" t="e">
        <f>#REF!</f>
        <v>#REF!</v>
      </c>
      <c r="BB25" s="45" t="e">
        <f>#REF!</f>
        <v>#REF!</v>
      </c>
      <c r="BC25" s="45" t="e">
        <f>#REF!</f>
        <v>#REF!</v>
      </c>
      <c r="BD25" s="44" t="e">
        <f>IF(#REF!=1,1,0)</f>
        <v>#REF!</v>
      </c>
      <c r="BE25" s="45" t="e">
        <f>#REF!</f>
        <v>#REF!</v>
      </c>
      <c r="BF25" s="45" t="e">
        <f>#REF!</f>
        <v>#REF!</v>
      </c>
      <c r="BG25" s="45" t="e">
        <f>#REF!</f>
        <v>#REF!</v>
      </c>
      <c r="BH25" s="45" t="e">
        <f>#REF!</f>
        <v>#REF!</v>
      </c>
      <c r="BI25" s="45" t="e">
        <f>#REF!</f>
        <v>#REF!</v>
      </c>
      <c r="BJ25" s="45" t="e">
        <f>#REF!</f>
        <v>#REF!</v>
      </c>
      <c r="BK25" s="45" t="e">
        <f>#REF!</f>
        <v>#REF!</v>
      </c>
      <c r="BL25" s="44" t="e">
        <f>IF(#REF!=1,1,0)</f>
        <v>#REF!</v>
      </c>
      <c r="BM25" s="45" t="e">
        <f>#REF!</f>
        <v>#REF!</v>
      </c>
      <c r="BN25" s="45" t="e">
        <f>#REF!</f>
        <v>#REF!</v>
      </c>
      <c r="BO25" s="45" t="e">
        <f>#REF!</f>
        <v>#REF!</v>
      </c>
      <c r="BP25" s="45" t="e">
        <f>#REF!</f>
        <v>#REF!</v>
      </c>
      <c r="BQ25" s="45" t="e">
        <f>#REF!</f>
        <v>#REF!</v>
      </c>
      <c r="BR25" s="45" t="e">
        <f>#REF!</f>
        <v>#REF!</v>
      </c>
      <c r="BS25" s="45" t="e">
        <f>#REF!</f>
        <v>#REF!</v>
      </c>
      <c r="BT25" s="44" t="e">
        <f>IF(#REF!=1,1,0)</f>
        <v>#REF!</v>
      </c>
      <c r="BU25" s="45" t="e">
        <f>#REF!</f>
        <v>#REF!</v>
      </c>
      <c r="BV25" s="45" t="e">
        <f>#REF!</f>
        <v>#REF!</v>
      </c>
      <c r="BW25" s="45" t="e">
        <f>#REF!</f>
        <v>#REF!</v>
      </c>
      <c r="BX25" s="45" t="e">
        <f>#REF!</f>
        <v>#REF!</v>
      </c>
      <c r="BY25" s="45" t="e">
        <f>#REF!</f>
        <v>#REF!</v>
      </c>
      <c r="BZ25" s="45" t="e">
        <f>#REF!</f>
        <v>#REF!</v>
      </c>
      <c r="CA25" s="45" t="e">
        <f>#REF!</f>
        <v>#REF!</v>
      </c>
      <c r="CB25" s="44" t="e">
        <f>IF(#REF!=1,1,0)</f>
        <v>#REF!</v>
      </c>
      <c r="CC25" s="45" t="e">
        <f>#REF!</f>
        <v>#REF!</v>
      </c>
      <c r="CD25" s="45" t="e">
        <f>#REF!</f>
        <v>#REF!</v>
      </c>
      <c r="CE25" s="45" t="e">
        <f>#REF!</f>
        <v>#REF!</v>
      </c>
      <c r="CF25" s="45" t="e">
        <f>#REF!</f>
        <v>#REF!</v>
      </c>
      <c r="CG25" s="45" t="e">
        <f>#REF!</f>
        <v>#REF!</v>
      </c>
      <c r="CH25" s="45" t="e">
        <f>#REF!</f>
        <v>#REF!</v>
      </c>
      <c r="CI25" s="45" t="e">
        <f>#REF!</f>
        <v>#REF!</v>
      </c>
      <c r="CJ25" s="44" t="e">
        <f>IF(#REF!=1,1,0)</f>
        <v>#REF!</v>
      </c>
      <c r="CK25" s="45" t="e">
        <f>#REF!</f>
        <v>#REF!</v>
      </c>
      <c r="CL25" s="45" t="e">
        <f>#REF!</f>
        <v>#REF!</v>
      </c>
      <c r="CM25" s="45" t="e">
        <f>#REF!</f>
        <v>#REF!</v>
      </c>
      <c r="CN25" s="45" t="e">
        <f>#REF!</f>
        <v>#REF!</v>
      </c>
      <c r="CO25" s="45" t="e">
        <f>#REF!</f>
        <v>#REF!</v>
      </c>
      <c r="CP25" s="45" t="e">
        <f>#REF!</f>
        <v>#REF!</v>
      </c>
      <c r="CQ25" s="45" t="e">
        <f>#REF!</f>
        <v>#REF!</v>
      </c>
      <c r="CR25" s="44" t="e">
        <f>IF(#REF!=1,1,0)</f>
        <v>#REF!</v>
      </c>
      <c r="CS25" s="45" t="e">
        <f>#REF!</f>
        <v>#REF!</v>
      </c>
      <c r="CT25" s="45" t="e">
        <f>#REF!</f>
        <v>#REF!</v>
      </c>
      <c r="CU25" s="45" t="e">
        <f>#REF!</f>
        <v>#REF!</v>
      </c>
      <c r="CV25" s="45" t="e">
        <f>#REF!</f>
        <v>#REF!</v>
      </c>
      <c r="CW25" s="45" t="e">
        <f>#REF!</f>
        <v>#REF!</v>
      </c>
      <c r="CX25" s="45" t="e">
        <f>#REF!</f>
        <v>#REF!</v>
      </c>
      <c r="CY25" s="45" t="e">
        <f>#REF!</f>
        <v>#REF!</v>
      </c>
      <c r="CZ25" s="44" t="e">
        <f>IF(#REF!=1,1,0)</f>
        <v>#REF!</v>
      </c>
      <c r="DA25" s="45" t="e">
        <f>#REF!</f>
        <v>#REF!</v>
      </c>
      <c r="DB25" s="45" t="e">
        <f>#REF!</f>
        <v>#REF!</v>
      </c>
      <c r="DC25" s="45" t="e">
        <f>#REF!</f>
        <v>#REF!</v>
      </c>
      <c r="DD25" s="45" t="e">
        <f>#REF!</f>
        <v>#REF!</v>
      </c>
      <c r="DE25" s="45" t="e">
        <f>#REF!</f>
        <v>#REF!</v>
      </c>
      <c r="DF25" s="45" t="e">
        <f>#REF!</f>
        <v>#REF!</v>
      </c>
      <c r="DG25" s="45" t="e">
        <f>#REF!</f>
        <v>#REF!</v>
      </c>
      <c r="DH25" s="44" t="e">
        <f>IF(#REF!=1,1,0)</f>
        <v>#REF!</v>
      </c>
      <c r="DI25" s="45" t="e">
        <f>#REF!</f>
        <v>#REF!</v>
      </c>
      <c r="DJ25" s="45" t="e">
        <f>#REF!</f>
        <v>#REF!</v>
      </c>
      <c r="DK25" s="45" t="e">
        <f>#REF!</f>
        <v>#REF!</v>
      </c>
      <c r="DL25" s="45" t="e">
        <f>#REF!</f>
        <v>#REF!</v>
      </c>
      <c r="DM25" s="45" t="e">
        <f>#REF!</f>
        <v>#REF!</v>
      </c>
      <c r="DN25" s="45" t="e">
        <f>#REF!</f>
        <v>#REF!</v>
      </c>
      <c r="DO25" s="45" t="e">
        <f>#REF!</f>
        <v>#REF!</v>
      </c>
      <c r="DP25" s="44" t="e">
        <f>IF(#REF!=1,1,0)</f>
        <v>#REF!</v>
      </c>
      <c r="DQ25" s="45" t="e">
        <f>#REF!</f>
        <v>#REF!</v>
      </c>
      <c r="DR25" s="45" t="e">
        <f>#REF!</f>
        <v>#REF!</v>
      </c>
      <c r="DS25" s="45" t="e">
        <f>#REF!</f>
        <v>#REF!</v>
      </c>
      <c r="DT25" s="45" t="e">
        <f>#REF!</f>
        <v>#REF!</v>
      </c>
      <c r="DU25" s="45" t="e">
        <f>#REF!</f>
        <v>#REF!</v>
      </c>
      <c r="DV25" s="45" t="e">
        <f>#REF!</f>
        <v>#REF!</v>
      </c>
      <c r="DW25" s="45" t="e">
        <f>#REF!</f>
        <v>#REF!</v>
      </c>
      <c r="DX25" s="57" t="e">
        <f t="shared" si="11"/>
        <v>#REF!</v>
      </c>
      <c r="DY25" s="58" t="e">
        <f t="shared" si="11"/>
        <v>#REF!</v>
      </c>
      <c r="DZ25" s="58" t="e">
        <f t="shared" si="11"/>
        <v>#REF!</v>
      </c>
      <c r="EA25" s="58" t="e">
        <f t="shared" si="11"/>
        <v>#REF!</v>
      </c>
      <c r="EB25" s="58" t="e">
        <f t="shared" si="11"/>
        <v>#REF!</v>
      </c>
      <c r="EC25" s="58" t="e">
        <f t="shared" si="11"/>
        <v>#REF!</v>
      </c>
      <c r="ED25" s="58" t="e">
        <f t="shared" si="11"/>
        <v>#REF!</v>
      </c>
      <c r="EE25" s="66" t="e">
        <f t="shared" si="11"/>
        <v>#REF!</v>
      </c>
      <c r="EF25" s="57" t="e">
        <f t="shared" si="6"/>
        <v>#REF!</v>
      </c>
      <c r="EG25" s="66" t="e">
        <f t="shared" si="7"/>
        <v>#REF!</v>
      </c>
    </row>
    <row r="26" spans="1:137" s="2" customFormat="1" ht="26.25" customHeight="1">
      <c r="A26" s="201" t="s">
        <v>60</v>
      </c>
      <c r="B26" s="202"/>
      <c r="C26" s="28"/>
      <c r="D26" s="3"/>
      <c r="E26" s="3"/>
      <c r="F26" s="3"/>
      <c r="G26" s="21"/>
      <c r="H26" s="44" t="e">
        <f>IF('Bay Area'!#REF!=1,1,"")</f>
        <v>#REF!</v>
      </c>
      <c r="I26" s="45"/>
      <c r="J26" s="45"/>
      <c r="K26" s="45"/>
      <c r="L26" s="45"/>
      <c r="M26" s="45"/>
      <c r="N26" s="45"/>
      <c r="O26" s="33"/>
      <c r="P26" s="44" t="e">
        <f>IF(#REF!=1,1,"")</f>
        <v>#REF!</v>
      </c>
      <c r="Q26" s="45"/>
      <c r="R26" s="45"/>
      <c r="S26" s="45"/>
      <c r="T26" s="45"/>
      <c r="U26" s="45"/>
      <c r="V26" s="45"/>
      <c r="W26" s="33"/>
      <c r="X26" s="44" t="e">
        <f>IF(#REF!=1,1,"")</f>
        <v>#REF!</v>
      </c>
      <c r="Y26" s="45"/>
      <c r="Z26" s="45"/>
      <c r="AA26" s="45"/>
      <c r="AB26" s="45"/>
      <c r="AC26" s="45"/>
      <c r="AD26" s="45"/>
      <c r="AE26" s="33"/>
      <c r="AF26" s="44" t="e">
        <f>IF(#REF!=1,1,"")</f>
        <v>#REF!</v>
      </c>
      <c r="AG26" s="45"/>
      <c r="AH26" s="45"/>
      <c r="AI26" s="45"/>
      <c r="AJ26" s="45"/>
      <c r="AK26" s="45"/>
      <c r="AL26" s="45"/>
      <c r="AM26" s="33"/>
      <c r="AN26" s="44" t="e">
        <f>IF(AND(#REF!=1,#REF!=0),1,"")</f>
        <v>#REF!</v>
      </c>
      <c r="AO26" s="45"/>
      <c r="AP26" s="45"/>
      <c r="AQ26" s="45"/>
      <c r="AR26" s="45"/>
      <c r="AS26" s="45"/>
      <c r="AT26" s="45"/>
      <c r="AU26" s="33"/>
      <c r="AV26" s="44" t="e">
        <f>IF(AND(#REF!=1,#REF!=0),1,"")</f>
        <v>#REF!</v>
      </c>
      <c r="AW26" s="45"/>
      <c r="AX26" s="45"/>
      <c r="AY26" s="45"/>
      <c r="AZ26" s="45"/>
      <c r="BA26" s="45"/>
      <c r="BB26" s="45"/>
      <c r="BC26" s="33"/>
      <c r="BD26" s="44" t="e">
        <f>IF(AND(#REF!=1,#REF!=0),1,"")</f>
        <v>#REF!</v>
      </c>
      <c r="BE26" s="45"/>
      <c r="BF26" s="45"/>
      <c r="BG26" s="45"/>
      <c r="BH26" s="45"/>
      <c r="BI26" s="45"/>
      <c r="BJ26" s="45"/>
      <c r="BK26" s="61"/>
      <c r="BL26" s="44" t="e">
        <f>IF(AND(#REF!=1,#REF!=0),1,"")</f>
        <v>#REF!</v>
      </c>
      <c r="BM26" s="45"/>
      <c r="BN26" s="45"/>
      <c r="BO26" s="45"/>
      <c r="BP26" s="45"/>
      <c r="BQ26" s="45"/>
      <c r="BR26" s="45"/>
      <c r="BS26" s="33"/>
      <c r="BT26" s="44" t="e">
        <f>IF(AND(#REF!=1,#REF!=0),1,"")</f>
        <v>#REF!</v>
      </c>
      <c r="BU26" s="45"/>
      <c r="BV26" s="45"/>
      <c r="BW26" s="45"/>
      <c r="BX26" s="45"/>
      <c r="BY26" s="45"/>
      <c r="BZ26" s="45"/>
      <c r="CA26" s="33"/>
      <c r="CB26" s="44" t="e">
        <f>IF(AND(#REF!=1,#REF!=0),1,"")</f>
        <v>#REF!</v>
      </c>
      <c r="CC26" s="45"/>
      <c r="CD26" s="45"/>
      <c r="CE26" s="45"/>
      <c r="CF26" s="45"/>
      <c r="CG26" s="45"/>
      <c r="CH26" s="45"/>
      <c r="CI26" s="33"/>
      <c r="CJ26" s="44" t="e">
        <f>IF(AND(#REF!=1,#REF!=0),1,"")</f>
        <v>#REF!</v>
      </c>
      <c r="CK26" s="45"/>
      <c r="CL26" s="45"/>
      <c r="CM26" s="45"/>
      <c r="CN26" s="45"/>
      <c r="CO26" s="45"/>
      <c r="CP26" s="45"/>
      <c r="CQ26" s="33"/>
      <c r="CR26" s="44" t="e">
        <f>IF(AND(#REF!=1,#REF!=0),1,"")</f>
        <v>#REF!</v>
      </c>
      <c r="CS26" s="45"/>
      <c r="CT26" s="45"/>
      <c r="CU26" s="45"/>
      <c r="CV26" s="45"/>
      <c r="CW26" s="45"/>
      <c r="CX26" s="45"/>
      <c r="CY26" s="33"/>
      <c r="CZ26" s="44" t="e">
        <f>IF(AND(#REF!=1,#REF!=0),1,"")</f>
        <v>#REF!</v>
      </c>
      <c r="DA26" s="45"/>
      <c r="DB26" s="45"/>
      <c r="DC26" s="45"/>
      <c r="DD26" s="45"/>
      <c r="DE26" s="45"/>
      <c r="DF26" s="45"/>
      <c r="DG26" s="33"/>
      <c r="DH26" s="44" t="e">
        <f>IF(#REF!=1,1,"")</f>
        <v>#REF!</v>
      </c>
      <c r="DI26" s="45"/>
      <c r="DJ26" s="45"/>
      <c r="DK26" s="45"/>
      <c r="DL26" s="45"/>
      <c r="DM26" s="45"/>
      <c r="DN26" s="45"/>
      <c r="DO26" s="33"/>
      <c r="DP26" s="44" t="e">
        <f>IF(AND(#REF!=1,#REF!=0),1,"")</f>
        <v>#REF!</v>
      </c>
      <c r="DQ26" s="45"/>
      <c r="DR26" s="45"/>
      <c r="DS26" s="45"/>
      <c r="DT26" s="45"/>
      <c r="DU26" s="45"/>
      <c r="DV26" s="45"/>
      <c r="DW26" s="33"/>
      <c r="DX26" s="57"/>
      <c r="DY26" s="58"/>
      <c r="DZ26" s="58"/>
      <c r="EA26" s="58"/>
      <c r="EB26" s="58"/>
      <c r="EC26" s="58"/>
      <c r="ED26" s="58"/>
      <c r="EE26" s="66"/>
      <c r="EF26" s="80"/>
      <c r="EG26" s="66"/>
    </row>
    <row r="27" spans="1:137" s="2" customFormat="1" ht="65.25" customHeight="1" thickBot="1">
      <c r="A27" s="199" t="s">
        <v>59</v>
      </c>
      <c r="B27" s="200"/>
      <c r="C27" s="28" t="e">
        <f>SUM(#REF!/#REF!)</f>
        <v>#REF!</v>
      </c>
      <c r="D27" s="24"/>
      <c r="E27" s="24"/>
      <c r="F27" s="24"/>
      <c r="G27" s="25"/>
      <c r="H27" s="59" t="e">
        <f>SUM(H4:H25)</f>
        <v>#REF!</v>
      </c>
      <c r="I27" s="46" t="e">
        <f aca="true" t="shared" si="12" ref="I27:AD27">SUM(I4:I26)</f>
        <v>#REF!</v>
      </c>
      <c r="J27" s="46" t="e">
        <f t="shared" si="12"/>
        <v>#REF!</v>
      </c>
      <c r="K27" s="46" t="e">
        <f t="shared" si="12"/>
        <v>#REF!</v>
      </c>
      <c r="L27" s="46" t="e">
        <f t="shared" si="12"/>
        <v>#REF!</v>
      </c>
      <c r="M27" s="46" t="e">
        <f t="shared" si="12"/>
        <v>#REF!</v>
      </c>
      <c r="N27" s="46" t="e">
        <f t="shared" si="12"/>
        <v>#REF!</v>
      </c>
      <c r="O27" s="47" t="e">
        <f t="shared" si="12"/>
        <v>#REF!</v>
      </c>
      <c r="P27" s="59" t="e">
        <f t="shared" si="12"/>
        <v>#REF!</v>
      </c>
      <c r="Q27" s="46" t="e">
        <f t="shared" si="12"/>
        <v>#REF!</v>
      </c>
      <c r="R27" s="46" t="e">
        <f t="shared" si="12"/>
        <v>#REF!</v>
      </c>
      <c r="S27" s="46" t="e">
        <f t="shared" si="12"/>
        <v>#REF!</v>
      </c>
      <c r="T27" s="46" t="e">
        <f t="shared" si="12"/>
        <v>#REF!</v>
      </c>
      <c r="U27" s="46" t="e">
        <f t="shared" si="12"/>
        <v>#REF!</v>
      </c>
      <c r="V27" s="46" t="e">
        <f t="shared" si="12"/>
        <v>#REF!</v>
      </c>
      <c r="W27" s="47" t="e">
        <f t="shared" si="12"/>
        <v>#REF!</v>
      </c>
      <c r="X27" s="59" t="e">
        <f t="shared" si="12"/>
        <v>#REF!</v>
      </c>
      <c r="Y27" s="46" t="e">
        <f t="shared" si="12"/>
        <v>#REF!</v>
      </c>
      <c r="Z27" s="46" t="e">
        <f t="shared" si="12"/>
        <v>#REF!</v>
      </c>
      <c r="AA27" s="46" t="e">
        <f t="shared" si="12"/>
        <v>#REF!</v>
      </c>
      <c r="AB27" s="46" t="e">
        <f t="shared" si="12"/>
        <v>#REF!</v>
      </c>
      <c r="AC27" s="46" t="e">
        <f t="shared" si="12"/>
        <v>#REF!</v>
      </c>
      <c r="AD27" s="46" t="e">
        <f t="shared" si="12"/>
        <v>#REF!</v>
      </c>
      <c r="AE27" s="47"/>
      <c r="AF27" s="59" t="e">
        <f aca="true" t="shared" si="13" ref="AF27:BZ27">SUM(AF4:AF26)</f>
        <v>#REF!</v>
      </c>
      <c r="AG27" s="46" t="e">
        <f t="shared" si="13"/>
        <v>#REF!</v>
      </c>
      <c r="AH27" s="46" t="e">
        <f t="shared" si="13"/>
        <v>#REF!</v>
      </c>
      <c r="AI27" s="46" t="e">
        <f t="shared" si="13"/>
        <v>#REF!</v>
      </c>
      <c r="AJ27" s="46" t="e">
        <f t="shared" si="13"/>
        <v>#REF!</v>
      </c>
      <c r="AK27" s="46" t="e">
        <f t="shared" si="13"/>
        <v>#REF!</v>
      </c>
      <c r="AL27" s="46" t="e">
        <f t="shared" si="13"/>
        <v>#REF!</v>
      </c>
      <c r="AM27" s="47" t="e">
        <f t="shared" si="13"/>
        <v>#REF!</v>
      </c>
      <c r="AN27" s="59" t="e">
        <f t="shared" si="13"/>
        <v>#REF!</v>
      </c>
      <c r="AO27" s="46" t="e">
        <f t="shared" si="13"/>
        <v>#REF!</v>
      </c>
      <c r="AP27" s="46" t="e">
        <f t="shared" si="13"/>
        <v>#REF!</v>
      </c>
      <c r="AQ27" s="46" t="e">
        <f t="shared" si="13"/>
        <v>#REF!</v>
      </c>
      <c r="AR27" s="46" t="e">
        <f t="shared" si="13"/>
        <v>#REF!</v>
      </c>
      <c r="AS27" s="46" t="e">
        <f t="shared" si="13"/>
        <v>#REF!</v>
      </c>
      <c r="AT27" s="46" t="e">
        <f t="shared" si="13"/>
        <v>#REF!</v>
      </c>
      <c r="AU27" s="47" t="e">
        <f t="shared" si="13"/>
        <v>#REF!</v>
      </c>
      <c r="AV27" s="59" t="e">
        <f t="shared" si="13"/>
        <v>#REF!</v>
      </c>
      <c r="AW27" s="46" t="e">
        <f t="shared" si="13"/>
        <v>#REF!</v>
      </c>
      <c r="AX27" s="46" t="e">
        <f t="shared" si="13"/>
        <v>#REF!</v>
      </c>
      <c r="AY27" s="46" t="e">
        <f t="shared" si="13"/>
        <v>#REF!</v>
      </c>
      <c r="AZ27" s="46" t="e">
        <f t="shared" si="13"/>
        <v>#REF!</v>
      </c>
      <c r="BA27" s="46" t="e">
        <f t="shared" si="13"/>
        <v>#REF!</v>
      </c>
      <c r="BB27" s="46" t="e">
        <f t="shared" si="13"/>
        <v>#REF!</v>
      </c>
      <c r="BC27" s="47" t="e">
        <f t="shared" si="13"/>
        <v>#REF!</v>
      </c>
      <c r="BD27" s="59" t="e">
        <f t="shared" si="13"/>
        <v>#REF!</v>
      </c>
      <c r="BE27" s="46" t="e">
        <f t="shared" si="13"/>
        <v>#REF!</v>
      </c>
      <c r="BF27" s="46" t="e">
        <f t="shared" si="13"/>
        <v>#REF!</v>
      </c>
      <c r="BG27" s="46" t="e">
        <f t="shared" si="13"/>
        <v>#REF!</v>
      </c>
      <c r="BH27" s="46" t="e">
        <f t="shared" si="13"/>
        <v>#REF!</v>
      </c>
      <c r="BI27" s="46" t="e">
        <f t="shared" si="13"/>
        <v>#REF!</v>
      </c>
      <c r="BJ27" s="46" t="e">
        <f t="shared" si="13"/>
        <v>#REF!</v>
      </c>
      <c r="BK27" s="62" t="e">
        <f t="shared" si="13"/>
        <v>#REF!</v>
      </c>
      <c r="BL27" s="59" t="e">
        <f t="shared" si="13"/>
        <v>#REF!</v>
      </c>
      <c r="BM27" s="46" t="e">
        <f t="shared" si="13"/>
        <v>#REF!</v>
      </c>
      <c r="BN27" s="46" t="e">
        <f t="shared" si="13"/>
        <v>#REF!</v>
      </c>
      <c r="BO27" s="46" t="e">
        <f t="shared" si="13"/>
        <v>#REF!</v>
      </c>
      <c r="BP27" s="46" t="e">
        <f t="shared" si="13"/>
        <v>#REF!</v>
      </c>
      <c r="BQ27" s="46" t="e">
        <f t="shared" si="13"/>
        <v>#REF!</v>
      </c>
      <c r="BR27" s="46" t="e">
        <f t="shared" si="13"/>
        <v>#REF!</v>
      </c>
      <c r="BS27" s="47" t="e">
        <f t="shared" si="13"/>
        <v>#REF!</v>
      </c>
      <c r="BT27" s="59" t="e">
        <f t="shared" si="13"/>
        <v>#REF!</v>
      </c>
      <c r="BU27" s="46" t="e">
        <f t="shared" si="13"/>
        <v>#REF!</v>
      </c>
      <c r="BV27" s="46" t="e">
        <f t="shared" si="13"/>
        <v>#REF!</v>
      </c>
      <c r="BW27" s="46" t="e">
        <f t="shared" si="13"/>
        <v>#REF!</v>
      </c>
      <c r="BX27" s="46" t="e">
        <f t="shared" si="13"/>
        <v>#REF!</v>
      </c>
      <c r="BY27" s="46" t="e">
        <f t="shared" si="13"/>
        <v>#REF!</v>
      </c>
      <c r="BZ27" s="46" t="e">
        <f t="shared" si="13"/>
        <v>#REF!</v>
      </c>
      <c r="CA27" s="47"/>
      <c r="CB27" s="59" t="e">
        <f aca="true" t="shared" si="14" ref="CB27:DN27">SUM(CB4:CB26)</f>
        <v>#REF!</v>
      </c>
      <c r="CC27" s="46" t="e">
        <f t="shared" si="14"/>
        <v>#REF!</v>
      </c>
      <c r="CD27" s="46" t="e">
        <f t="shared" si="14"/>
        <v>#REF!</v>
      </c>
      <c r="CE27" s="46" t="e">
        <f t="shared" si="14"/>
        <v>#REF!</v>
      </c>
      <c r="CF27" s="46" t="e">
        <f t="shared" si="14"/>
        <v>#REF!</v>
      </c>
      <c r="CG27" s="46" t="e">
        <f t="shared" si="14"/>
        <v>#REF!</v>
      </c>
      <c r="CH27" s="46" t="e">
        <f t="shared" si="14"/>
        <v>#REF!</v>
      </c>
      <c r="CI27" s="47" t="e">
        <f t="shared" si="14"/>
        <v>#REF!</v>
      </c>
      <c r="CJ27" s="59" t="e">
        <f t="shared" si="14"/>
        <v>#REF!</v>
      </c>
      <c r="CK27" s="46" t="e">
        <f t="shared" si="14"/>
        <v>#REF!</v>
      </c>
      <c r="CL27" s="46" t="e">
        <f t="shared" si="14"/>
        <v>#REF!</v>
      </c>
      <c r="CM27" s="46" t="e">
        <f t="shared" si="14"/>
        <v>#REF!</v>
      </c>
      <c r="CN27" s="46" t="e">
        <f t="shared" si="14"/>
        <v>#REF!</v>
      </c>
      <c r="CO27" s="46" t="e">
        <f t="shared" si="14"/>
        <v>#REF!</v>
      </c>
      <c r="CP27" s="46" t="e">
        <f t="shared" si="14"/>
        <v>#REF!</v>
      </c>
      <c r="CQ27" s="47" t="e">
        <f t="shared" si="14"/>
        <v>#REF!</v>
      </c>
      <c r="CR27" s="59" t="e">
        <f t="shared" si="14"/>
        <v>#REF!</v>
      </c>
      <c r="CS27" s="46" t="e">
        <f t="shared" si="14"/>
        <v>#REF!</v>
      </c>
      <c r="CT27" s="46" t="e">
        <f t="shared" si="14"/>
        <v>#REF!</v>
      </c>
      <c r="CU27" s="46" t="e">
        <f t="shared" si="14"/>
        <v>#REF!</v>
      </c>
      <c r="CV27" s="46" t="e">
        <f t="shared" si="14"/>
        <v>#REF!</v>
      </c>
      <c r="CW27" s="46" t="e">
        <f t="shared" si="14"/>
        <v>#REF!</v>
      </c>
      <c r="CX27" s="46" t="e">
        <f t="shared" si="14"/>
        <v>#REF!</v>
      </c>
      <c r="CY27" s="47" t="e">
        <f t="shared" si="14"/>
        <v>#REF!</v>
      </c>
      <c r="CZ27" s="59" t="e">
        <f t="shared" si="14"/>
        <v>#REF!</v>
      </c>
      <c r="DA27" s="46" t="e">
        <f t="shared" si="14"/>
        <v>#REF!</v>
      </c>
      <c r="DB27" s="46" t="e">
        <f t="shared" si="14"/>
        <v>#REF!</v>
      </c>
      <c r="DC27" s="46" t="e">
        <f t="shared" si="14"/>
        <v>#REF!</v>
      </c>
      <c r="DD27" s="46" t="e">
        <f t="shared" si="14"/>
        <v>#REF!</v>
      </c>
      <c r="DE27" s="46" t="e">
        <f t="shared" si="14"/>
        <v>#REF!</v>
      </c>
      <c r="DF27" s="46" t="e">
        <f t="shared" si="14"/>
        <v>#REF!</v>
      </c>
      <c r="DG27" s="47" t="e">
        <f t="shared" si="14"/>
        <v>#REF!</v>
      </c>
      <c r="DH27" s="59" t="e">
        <f t="shared" si="14"/>
        <v>#REF!</v>
      </c>
      <c r="DI27" s="46" t="e">
        <f t="shared" si="14"/>
        <v>#REF!</v>
      </c>
      <c r="DJ27" s="46" t="e">
        <f t="shared" si="14"/>
        <v>#REF!</v>
      </c>
      <c r="DK27" s="46" t="e">
        <f t="shared" si="14"/>
        <v>#REF!</v>
      </c>
      <c r="DL27" s="46" t="e">
        <f t="shared" si="14"/>
        <v>#REF!</v>
      </c>
      <c r="DM27" s="46" t="e">
        <f t="shared" si="14"/>
        <v>#REF!</v>
      </c>
      <c r="DN27" s="46" t="e">
        <f t="shared" si="14"/>
        <v>#REF!</v>
      </c>
      <c r="DO27" s="47"/>
      <c r="DP27" s="59" t="e">
        <f aca="true" t="shared" si="15" ref="DP27:DW27">SUM(DP4:DP26)</f>
        <v>#REF!</v>
      </c>
      <c r="DQ27" s="46" t="e">
        <f t="shared" si="15"/>
        <v>#REF!</v>
      </c>
      <c r="DR27" s="46" t="e">
        <f t="shared" si="15"/>
        <v>#REF!</v>
      </c>
      <c r="DS27" s="46" t="e">
        <f t="shared" si="15"/>
        <v>#REF!</v>
      </c>
      <c r="DT27" s="46" t="e">
        <f t="shared" si="15"/>
        <v>#REF!</v>
      </c>
      <c r="DU27" s="46" t="e">
        <f t="shared" si="15"/>
        <v>#REF!</v>
      </c>
      <c r="DV27" s="46" t="e">
        <f t="shared" si="15"/>
        <v>#REF!</v>
      </c>
      <c r="DW27" s="47" t="e">
        <f t="shared" si="15"/>
        <v>#REF!</v>
      </c>
      <c r="DX27" s="71" t="e">
        <f>SUM(H27+P27+X27+AF27+AN27+AV27+BD27+BL27+BT27+CB27+CJ27+CR27+CZ27+DH27+DP27)</f>
        <v>#REF!</v>
      </c>
      <c r="DY27" s="46" t="e">
        <f aca="true" t="shared" si="16" ref="DY27:ED27">SUM(DY4:DY26)</f>
        <v>#REF!</v>
      </c>
      <c r="DZ27" s="46" t="e">
        <f t="shared" si="16"/>
        <v>#REF!</v>
      </c>
      <c r="EA27" s="46" t="e">
        <f t="shared" si="16"/>
        <v>#REF!</v>
      </c>
      <c r="EB27" s="46" t="e">
        <f t="shared" si="16"/>
        <v>#REF!</v>
      </c>
      <c r="EC27" s="46" t="e">
        <f t="shared" si="16"/>
        <v>#REF!</v>
      </c>
      <c r="ED27" s="46" t="e">
        <f t="shared" si="16"/>
        <v>#REF!</v>
      </c>
      <c r="EE27" s="42"/>
      <c r="EF27" s="81" t="e">
        <f>SUM(DZ27/DX27)</f>
        <v>#REF!</v>
      </c>
      <c r="EG27" s="67"/>
    </row>
    <row r="28" ht="13.5" thickTop="1"/>
  </sheetData>
  <sheetProtection/>
  <mergeCells count="24">
    <mergeCell ref="BD2:BK2"/>
    <mergeCell ref="CZ2:DG2"/>
    <mergeCell ref="DH2:DO2"/>
    <mergeCell ref="F2:F3"/>
    <mergeCell ref="A27:B27"/>
    <mergeCell ref="A26:B26"/>
    <mergeCell ref="D2:D3"/>
    <mergeCell ref="E2:E3"/>
    <mergeCell ref="C2:C3"/>
    <mergeCell ref="A1:EG1"/>
    <mergeCell ref="P2:W2"/>
    <mergeCell ref="X2:AE2"/>
    <mergeCell ref="AF2:AM2"/>
    <mergeCell ref="CB2:CI2"/>
    <mergeCell ref="G2:G3"/>
    <mergeCell ref="BL2:BS2"/>
    <mergeCell ref="BT2:CA2"/>
    <mergeCell ref="DX2:EG2"/>
    <mergeCell ref="H2:O2"/>
    <mergeCell ref="CJ2:CQ2"/>
    <mergeCell ref="CR2:CY2"/>
    <mergeCell ref="AN2:AU2"/>
    <mergeCell ref="DP2:DW2"/>
    <mergeCell ref="AV2:BC2"/>
  </mergeCells>
  <printOptions/>
  <pageMargins left="0.73" right="0.5" top="0.99" bottom="0.5" header="0.5" footer="0.25"/>
  <pageSetup fitToHeight="0" horizontalDpi="300" verticalDpi="300" orientation="landscape" paperSize="5" scale="50" r:id="rId2"/>
  <headerFooter alignWithMargins="0">
    <oddHeader>&amp;C&amp;20EARLY STEPS               
&amp;"Arial,Bold"NONCOMPLIANCE IDENTIFIED IN 2008 - 2009</oddHeader>
    <oddFooter>&amp;L&amp;"Arial,Bold"&amp;14REPORT DATE :&amp;"Arial,Regular"&amp;10     &amp;14&amp;D&amp;R&amp;P of &amp;N</oddFooter>
  </headerFooter>
  <colBreaks count="2" manualBreakCount="2">
    <brk id="55" max="65535" man="1"/>
    <brk id="95" max="65535" man="1"/>
  </colBreaks>
  <ignoredErrors>
    <ignoredError sqref="EG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BP20"/>
  <sheetViews>
    <sheetView view="pageBreakPreview" zoomScale="75" zoomScaleNormal="75" zoomScaleSheetLayoutView="75" zoomScalePageLayoutView="0" workbookViewId="0" topLeftCell="A1">
      <pane xSplit="2" ySplit="3" topLeftCell="E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K4" sqref="K4"/>
    </sheetView>
  </sheetViews>
  <sheetFormatPr defaultColWidth="9.140625" defaultRowHeight="12.75"/>
  <cols>
    <col min="1" max="1" width="8.00390625" style="1" customWidth="1"/>
    <col min="2" max="2" width="29.8515625" style="1" customWidth="1"/>
    <col min="3" max="3" width="11.7109375" style="1" customWidth="1"/>
    <col min="4" max="5" width="3.7109375" style="1" customWidth="1"/>
    <col min="6" max="6" width="11.8515625" style="1" customWidth="1"/>
    <col min="7" max="7" width="11.7109375" style="1" customWidth="1"/>
    <col min="8" max="9" width="3.7109375" style="1" customWidth="1"/>
    <col min="10" max="10" width="11.8515625" style="1" customWidth="1"/>
    <col min="11" max="11" width="11.7109375" style="1" customWidth="1"/>
    <col min="12" max="13" width="3.7109375" style="1" customWidth="1"/>
    <col min="14" max="14" width="11.8515625" style="1" customWidth="1"/>
    <col min="15" max="15" width="11.7109375" style="1" customWidth="1"/>
    <col min="16" max="17" width="3.7109375" style="1" customWidth="1"/>
    <col min="18" max="18" width="11.8515625" style="1" customWidth="1"/>
    <col min="19" max="19" width="11.7109375" style="1" customWidth="1"/>
    <col min="20" max="21" width="3.7109375" style="1" customWidth="1"/>
    <col min="22" max="22" width="11.8515625" style="1" customWidth="1"/>
    <col min="23" max="23" width="11.7109375" style="1" customWidth="1"/>
    <col min="24" max="25" width="3.7109375" style="1" customWidth="1"/>
    <col min="26" max="26" width="11.8515625" style="1" customWidth="1"/>
    <col min="27" max="27" width="11.7109375" style="1" customWidth="1"/>
    <col min="28" max="29" width="3.7109375" style="1" customWidth="1"/>
    <col min="30" max="30" width="11.8515625" style="1" customWidth="1"/>
    <col min="31" max="31" width="11.7109375" style="1" customWidth="1"/>
    <col min="32" max="33" width="3.7109375" style="1" customWidth="1"/>
    <col min="34" max="34" width="11.8515625" style="1" customWidth="1"/>
    <col min="35" max="35" width="11.7109375" style="1" customWidth="1"/>
    <col min="36" max="37" width="3.7109375" style="1" customWidth="1"/>
    <col min="38" max="38" width="11.8515625" style="1" customWidth="1"/>
    <col min="39" max="39" width="11.7109375" style="1" customWidth="1"/>
    <col min="40" max="41" width="3.7109375" style="1" customWidth="1"/>
    <col min="42" max="42" width="11.8515625" style="1" customWidth="1"/>
    <col min="43" max="43" width="11.7109375" style="1" customWidth="1"/>
    <col min="44" max="45" width="3.7109375" style="1" customWidth="1"/>
    <col min="46" max="46" width="11.8515625" style="1" customWidth="1"/>
    <col min="47" max="47" width="11.7109375" style="1" customWidth="1"/>
    <col min="48" max="49" width="3.7109375" style="1" customWidth="1"/>
    <col min="50" max="50" width="11.8515625" style="1" customWidth="1"/>
    <col min="51" max="51" width="11.7109375" style="1" customWidth="1"/>
    <col min="52" max="53" width="3.7109375" style="1" customWidth="1"/>
    <col min="54" max="54" width="11.8515625" style="1" customWidth="1"/>
    <col min="55" max="55" width="11.7109375" style="1" customWidth="1"/>
    <col min="56" max="57" width="3.7109375" style="1" customWidth="1"/>
    <col min="58" max="58" width="11.8515625" style="1" customWidth="1"/>
    <col min="59" max="59" width="11.7109375" style="1" customWidth="1"/>
    <col min="60" max="61" width="3.7109375" style="1" customWidth="1"/>
    <col min="62" max="62" width="11.8515625" style="1" customWidth="1"/>
    <col min="63" max="63" width="11.00390625" style="1" customWidth="1"/>
    <col min="64" max="64" width="5.421875" style="1" customWidth="1"/>
    <col min="65" max="65" width="6.57421875" style="1" customWidth="1"/>
    <col min="66" max="66" width="10.421875" style="1" customWidth="1"/>
    <col min="67" max="67" width="10.00390625" style="1" customWidth="1"/>
    <col min="68" max="68" width="12.8515625" style="1" customWidth="1"/>
  </cols>
  <sheetData>
    <row r="1" spans="1:68" ht="30" customHeight="1" thickBo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</row>
    <row r="2" spans="1:68" ht="59.25" customHeight="1" thickBot="1" thickTop="1">
      <c r="A2" s="29"/>
      <c r="B2" s="30"/>
      <c r="C2" s="188" t="s">
        <v>67</v>
      </c>
      <c r="D2" s="189"/>
      <c r="E2" s="189"/>
      <c r="F2" s="189"/>
      <c r="G2" s="188" t="s">
        <v>75</v>
      </c>
      <c r="H2" s="189"/>
      <c r="I2" s="189"/>
      <c r="J2" s="189"/>
      <c r="K2" s="188" t="s">
        <v>76</v>
      </c>
      <c r="L2" s="189"/>
      <c r="M2" s="207"/>
      <c r="N2" s="207"/>
      <c r="O2" s="188" t="s">
        <v>44</v>
      </c>
      <c r="P2" s="189"/>
      <c r="Q2" s="209"/>
      <c r="R2" s="209"/>
      <c r="S2" s="188" t="s">
        <v>45</v>
      </c>
      <c r="T2" s="189"/>
      <c r="U2" s="189"/>
      <c r="V2" s="189"/>
      <c r="W2" s="188" t="s">
        <v>46</v>
      </c>
      <c r="X2" s="189"/>
      <c r="Y2" s="189"/>
      <c r="Z2" s="189"/>
      <c r="AA2" s="188" t="s">
        <v>47</v>
      </c>
      <c r="AB2" s="189"/>
      <c r="AC2" s="189"/>
      <c r="AD2" s="189"/>
      <c r="AE2" s="188" t="s">
        <v>77</v>
      </c>
      <c r="AF2" s="189"/>
      <c r="AG2" s="189"/>
      <c r="AH2" s="189"/>
      <c r="AI2" s="191" t="s">
        <v>78</v>
      </c>
      <c r="AJ2" s="192"/>
      <c r="AK2" s="192"/>
      <c r="AL2" s="192"/>
      <c r="AM2" s="196" t="s">
        <v>103</v>
      </c>
      <c r="AN2" s="196"/>
      <c r="AO2" s="196"/>
      <c r="AP2" s="196"/>
      <c r="AQ2" s="191" t="s">
        <v>49</v>
      </c>
      <c r="AR2" s="192"/>
      <c r="AS2" s="192"/>
      <c r="AT2" s="192"/>
      <c r="AU2" s="196" t="s">
        <v>50</v>
      </c>
      <c r="AV2" s="196"/>
      <c r="AW2" s="196"/>
      <c r="AX2" s="196"/>
      <c r="AY2" s="191" t="s">
        <v>51</v>
      </c>
      <c r="AZ2" s="192"/>
      <c r="BA2" s="192"/>
      <c r="BB2" s="192"/>
      <c r="BC2" s="191" t="s">
        <v>52</v>
      </c>
      <c r="BD2" s="212"/>
      <c r="BE2" s="192"/>
      <c r="BF2" s="192"/>
      <c r="BG2" s="197" t="s">
        <v>79</v>
      </c>
      <c r="BH2" s="196"/>
      <c r="BI2" s="196"/>
      <c r="BJ2" s="196"/>
      <c r="BK2" s="194" t="s">
        <v>81</v>
      </c>
      <c r="BL2" s="195"/>
      <c r="BM2" s="195"/>
      <c r="BN2" s="195"/>
      <c r="BO2" s="195"/>
      <c r="BP2" s="195"/>
    </row>
    <row r="3" spans="1:68" ht="145.5" customHeight="1" thickTop="1">
      <c r="A3" s="8" t="s">
        <v>0</v>
      </c>
      <c r="B3" s="9" t="s">
        <v>2</v>
      </c>
      <c r="C3" s="152" t="s">
        <v>136</v>
      </c>
      <c r="D3" s="153" t="s">
        <v>80</v>
      </c>
      <c r="E3" s="153" t="s">
        <v>69</v>
      </c>
      <c r="F3" s="154" t="s">
        <v>139</v>
      </c>
      <c r="G3" s="152" t="s">
        <v>136</v>
      </c>
      <c r="H3" s="153" t="s">
        <v>80</v>
      </c>
      <c r="I3" s="153" t="s">
        <v>69</v>
      </c>
      <c r="J3" s="154" t="s">
        <v>138</v>
      </c>
      <c r="K3" s="152" t="s">
        <v>136</v>
      </c>
      <c r="L3" s="153" t="s">
        <v>80</v>
      </c>
      <c r="M3" s="153" t="s">
        <v>69</v>
      </c>
      <c r="N3" s="154" t="s">
        <v>138</v>
      </c>
      <c r="O3" s="152" t="s">
        <v>136</v>
      </c>
      <c r="P3" s="153" t="s">
        <v>80</v>
      </c>
      <c r="Q3" s="153" t="s">
        <v>69</v>
      </c>
      <c r="R3" s="154" t="s">
        <v>138</v>
      </c>
      <c r="S3" s="152" t="s">
        <v>136</v>
      </c>
      <c r="T3" s="153" t="s">
        <v>80</v>
      </c>
      <c r="U3" s="153" t="s">
        <v>69</v>
      </c>
      <c r="V3" s="154" t="s">
        <v>138</v>
      </c>
      <c r="W3" s="152" t="s">
        <v>136</v>
      </c>
      <c r="X3" s="153" t="s">
        <v>80</v>
      </c>
      <c r="Y3" s="153" t="s">
        <v>69</v>
      </c>
      <c r="Z3" s="154" t="s">
        <v>138</v>
      </c>
      <c r="AA3" s="152" t="s">
        <v>136</v>
      </c>
      <c r="AB3" s="153" t="s">
        <v>80</v>
      </c>
      <c r="AC3" s="153" t="s">
        <v>69</v>
      </c>
      <c r="AD3" s="154" t="s">
        <v>138</v>
      </c>
      <c r="AE3" s="152" t="s">
        <v>136</v>
      </c>
      <c r="AF3" s="153" t="s">
        <v>80</v>
      </c>
      <c r="AG3" s="153" t="s">
        <v>69</v>
      </c>
      <c r="AH3" s="154" t="s">
        <v>138</v>
      </c>
      <c r="AI3" s="152" t="s">
        <v>136</v>
      </c>
      <c r="AJ3" s="153" t="s">
        <v>80</v>
      </c>
      <c r="AK3" s="153" t="s">
        <v>69</v>
      </c>
      <c r="AL3" s="154" t="s">
        <v>138</v>
      </c>
      <c r="AM3" s="152" t="s">
        <v>136</v>
      </c>
      <c r="AN3" s="153" t="s">
        <v>80</v>
      </c>
      <c r="AO3" s="153" t="s">
        <v>69</v>
      </c>
      <c r="AP3" s="154" t="s">
        <v>138</v>
      </c>
      <c r="AQ3" s="152" t="s">
        <v>136</v>
      </c>
      <c r="AR3" s="153" t="s">
        <v>80</v>
      </c>
      <c r="AS3" s="153" t="s">
        <v>69</v>
      </c>
      <c r="AT3" s="154" t="s">
        <v>138</v>
      </c>
      <c r="AU3" s="152" t="s">
        <v>136</v>
      </c>
      <c r="AV3" s="153" t="s">
        <v>80</v>
      </c>
      <c r="AW3" s="153" t="s">
        <v>69</v>
      </c>
      <c r="AX3" s="154" t="s">
        <v>138</v>
      </c>
      <c r="AY3" s="152" t="s">
        <v>136</v>
      </c>
      <c r="AZ3" s="153" t="s">
        <v>80</v>
      </c>
      <c r="BA3" s="153" t="s">
        <v>69</v>
      </c>
      <c r="BB3" s="154" t="s">
        <v>138</v>
      </c>
      <c r="BC3" s="152" t="s">
        <v>136</v>
      </c>
      <c r="BD3" s="153" t="s">
        <v>80</v>
      </c>
      <c r="BE3" s="153" t="s">
        <v>69</v>
      </c>
      <c r="BF3" s="154" t="s">
        <v>138</v>
      </c>
      <c r="BG3" s="152" t="s">
        <v>136</v>
      </c>
      <c r="BH3" s="153" t="s">
        <v>80</v>
      </c>
      <c r="BI3" s="153" t="s">
        <v>69</v>
      </c>
      <c r="BJ3" s="154" t="s">
        <v>138</v>
      </c>
      <c r="BK3" s="152" t="s">
        <v>136</v>
      </c>
      <c r="BL3" s="153" t="s">
        <v>80</v>
      </c>
      <c r="BM3" s="153" t="s">
        <v>69</v>
      </c>
      <c r="BN3" s="155" t="s">
        <v>82</v>
      </c>
      <c r="BO3" s="155" t="s">
        <v>83</v>
      </c>
      <c r="BP3" s="156" t="s">
        <v>135</v>
      </c>
    </row>
    <row r="4" spans="1:68" s="2" customFormat="1" ht="43.5" customHeight="1">
      <c r="A4" s="32" t="s">
        <v>4</v>
      </c>
      <c r="B4" s="31" t="s">
        <v>25</v>
      </c>
      <c r="C4" s="44">
        <f>IF('Bay Area'!C6=1,1,0)</f>
        <v>1</v>
      </c>
      <c r="D4" s="45">
        <f>IF('Bay Area'!M6=1,1,0)</f>
        <v>1</v>
      </c>
      <c r="E4" s="45">
        <f>IF('Bay Area'!N6=1,1,0)</f>
        <v>1</v>
      </c>
      <c r="F4" s="33">
        <f>IF('Bay Area'!O6&lt;0,"",'Bay Area'!O6)</f>
      </c>
      <c r="G4" s="44">
        <f>IF('Big Bend'!C6=1,1,0)</f>
        <v>0</v>
      </c>
      <c r="H4" s="45">
        <f>IF('Big Bend'!M6=1,1,0)</f>
        <v>0</v>
      </c>
      <c r="I4" s="45">
        <f>IF('Big Bend'!N6=1,1,0)</f>
        <v>0</v>
      </c>
      <c r="J4" s="33" t="s">
        <v>141</v>
      </c>
      <c r="K4" s="44">
        <f>IF(Central!C6=1,1,0)</f>
        <v>1</v>
      </c>
      <c r="L4" s="45">
        <f>IF(Central!M6=1,1,0)</f>
        <v>1</v>
      </c>
      <c r="M4" s="45">
        <f>IF(Central!N6=1,1,0)</f>
        <v>1</v>
      </c>
      <c r="N4" s="33">
        <f>IF(Central!O6&lt;0,"",Central!O6)</f>
      </c>
      <c r="O4" s="44">
        <f>IF('Gold Coast'!C6=1,1,0)</f>
        <v>0</v>
      </c>
      <c r="P4" s="45">
        <f>IF('Gold Coast'!M6=1,1,0)</f>
        <v>0</v>
      </c>
      <c r="Q4" s="45">
        <f>IF('Gold Coast'!N6=1,1,0)</f>
        <v>0</v>
      </c>
      <c r="R4" s="33">
        <f>IF('Gold Coast'!O6&lt;0,"",'Gold Coast'!O6)</f>
      </c>
      <c r="S4" s="44">
        <f>IF('Gulf Central'!C6=1,1,0)</f>
        <v>0</v>
      </c>
      <c r="T4" s="45">
        <f>IF('Gulf Central'!M6=1,1,0)</f>
        <v>0</v>
      </c>
      <c r="U4" s="45">
        <f>IF('Gulf Central'!N6=1,1,0)</f>
        <v>0</v>
      </c>
      <c r="V4" s="33">
        <f>IF('Gulf Central'!O6&lt;0,"",'Gulf Central'!O6)</f>
      </c>
      <c r="W4" s="44">
        <f>IF('North Beaches'!C6=1,1,0)</f>
        <v>0</v>
      </c>
      <c r="X4" s="45">
        <f>IF('North Beaches'!M6=1,1,0)</f>
        <v>0</v>
      </c>
      <c r="Y4" s="45">
        <f>IF('North Beaches'!N6=1,1,0)</f>
        <v>0</v>
      </c>
      <c r="Z4" s="33">
        <f>IF('North Beaches'!O6&lt;0,"",'North Beaches'!O6)</f>
      </c>
      <c r="AA4" s="44">
        <f>IF('North Central'!C6=1,1,0)</f>
        <v>1</v>
      </c>
      <c r="AB4" s="45">
        <f>IF('North Central'!M6=1,1,0)</f>
        <v>1</v>
      </c>
      <c r="AC4" s="45">
        <f>IF('North Central'!N6=1,1,0)</f>
        <v>1</v>
      </c>
      <c r="AD4" s="33">
        <f>IF('North Central'!O6&lt;0,"",'North Central'!O6)</f>
      </c>
      <c r="AE4" s="44">
        <f>IF('North Dade'!C6=1,1,0)</f>
        <v>0</v>
      </c>
      <c r="AF4" s="45">
        <f>IF('North Dade'!M6=1,1,0)</f>
        <v>0</v>
      </c>
      <c r="AG4" s="45">
        <f>IF('North Dade'!N6=1,1,0)</f>
        <v>0</v>
      </c>
      <c r="AH4" s="33">
        <f>IF('North Dade'!O6&lt;0,"",'North Dade'!O6)</f>
      </c>
      <c r="AI4" s="44">
        <f>IF(Northeastern!C6=1,1,0)</f>
        <v>0</v>
      </c>
      <c r="AJ4" s="45">
        <f>IF(Northeastern!M6=1,1,0)</f>
        <v>0</v>
      </c>
      <c r="AK4" s="45">
        <f>IF(Northeastern!N6=1,1,0)</f>
        <v>0</v>
      </c>
      <c r="AL4" s="33">
        <f>IF(Northeastern!O6&lt;0,"",Northeastern!O6)</f>
      </c>
      <c r="AM4" s="44">
        <f>IF('Southernmost Coast'!C6=1,1,0)</f>
        <v>0</v>
      </c>
      <c r="AN4" s="45">
        <f>IF('Southernmost Coast'!M6=1,1,0)</f>
        <v>0</v>
      </c>
      <c r="AO4" s="45">
        <f>IF('Southernmost Coast'!N6=1,1,0)</f>
        <v>0</v>
      </c>
      <c r="AP4" s="33">
        <f>IF('Southernmost Coast'!O6&lt;0,"",'Southernmost Coast'!O6)</f>
      </c>
      <c r="AQ4" s="44">
        <f>IF(Southwest!C6=1,1,0)</f>
        <v>1</v>
      </c>
      <c r="AR4" s="45">
        <f>IF(Southwest!M6=1,1,0)</f>
        <v>1</v>
      </c>
      <c r="AS4" s="45">
        <f>IF(Southwest!N6=1,1,0)</f>
        <v>1</v>
      </c>
      <c r="AT4" s="33">
        <f>IF(Southwest!O6&lt;0,"",Southwest!O6)</f>
      </c>
      <c r="AU4" s="44">
        <f>IF('Space Coast'!C6=1,1,0)</f>
        <v>0</v>
      </c>
      <c r="AV4" s="45">
        <f>IF('Space Coast'!M6=1,1,0)</f>
        <v>0</v>
      </c>
      <c r="AW4" s="45">
        <f>IF('Space Coast'!N6=1,1,0)</f>
        <v>0</v>
      </c>
      <c r="AX4" s="33">
        <f>IF('Space Coast'!O6&lt;0,"",'Space Coast'!O6)</f>
      </c>
      <c r="AY4" s="44">
        <f>IF('Treasure Coast'!C6=1,1,0)</f>
        <v>0</v>
      </c>
      <c r="AZ4" s="45">
        <f>IF('Treasure Coast'!M6=1,1,0)</f>
        <v>0</v>
      </c>
      <c r="BA4" s="45">
        <f>IF('Treasure Coast'!N6=1,1,0)</f>
        <v>0</v>
      </c>
      <c r="BB4" s="33">
        <f>IF('Treasure Coast'!O6&lt;0,"",'Treasure Coast'!O6)</f>
      </c>
      <c r="BC4" s="44">
        <f>IF('West Central'!C6=1,1,0)</f>
        <v>0</v>
      </c>
      <c r="BD4" s="45">
        <f>IF('West Central'!M6=1,1,0)</f>
        <v>0</v>
      </c>
      <c r="BE4" s="45">
        <f>IF('West Central'!N6=1,1,0)</f>
        <v>0</v>
      </c>
      <c r="BF4" s="33">
        <f>IF('West Central'!O6&lt;0,"",'West Central'!O6)</f>
      </c>
      <c r="BG4" s="44">
        <f>IF('Western Panhandle'!C6=1,1,0)</f>
        <v>0</v>
      </c>
      <c r="BH4" s="45">
        <f>IF('Western Panhandle'!M6=1,1,0)</f>
        <v>0</v>
      </c>
      <c r="BI4" s="45">
        <f>IF('Western Panhandle'!N6=1,1,0)</f>
        <v>0</v>
      </c>
      <c r="BJ4" s="33">
        <f>IF('Western Panhandle'!O6&lt;0,"",'Western Panhandle'!O6)</f>
      </c>
      <c r="BK4" s="57">
        <f>SUM(C4+G4+K4+O4+S4+W4+AA4+AE4+AI4+AM4+AQ4+AU4+AY4+BC4+BG4)</f>
        <v>4</v>
      </c>
      <c r="BL4" s="58">
        <f>SUM(D4+H4+L4+P4+T4+X4+AB4+AF4+AJ4+AN4+AR4+AV4+AZ4+BD4+BH4)</f>
        <v>4</v>
      </c>
      <c r="BM4" s="58">
        <f>SUM(E4+I4+M4+Q4+U4+Y4+AC4+AG4+AK4+AO4+AS4+AW4+BA4+BE4+BI4)</f>
        <v>4</v>
      </c>
      <c r="BN4" s="157">
        <f>SUM(BM4/BK4)</f>
        <v>1</v>
      </c>
      <c r="BO4" s="157"/>
      <c r="BP4" s="65"/>
    </row>
    <row r="5" spans="1:68" s="2" customFormat="1" ht="3.75" customHeight="1">
      <c r="A5" s="32"/>
      <c r="B5" s="31"/>
      <c r="C5" s="44"/>
      <c r="D5" s="45"/>
      <c r="E5" s="45"/>
      <c r="F5" s="33"/>
      <c r="G5" s="44"/>
      <c r="H5" s="45"/>
      <c r="I5" s="45"/>
      <c r="J5" s="33"/>
      <c r="K5" s="44"/>
      <c r="L5" s="45"/>
      <c r="M5" s="45"/>
      <c r="N5" s="33"/>
      <c r="O5" s="44"/>
      <c r="P5" s="45"/>
      <c r="Q5" s="45"/>
      <c r="R5" s="33"/>
      <c r="S5" s="44"/>
      <c r="T5" s="45"/>
      <c r="U5" s="45"/>
      <c r="V5" s="33"/>
      <c r="W5" s="44"/>
      <c r="X5" s="45"/>
      <c r="Y5" s="45"/>
      <c r="Z5" s="33"/>
      <c r="AA5" s="44"/>
      <c r="AB5" s="45"/>
      <c r="AC5" s="45"/>
      <c r="AD5" s="33"/>
      <c r="AE5" s="44"/>
      <c r="AF5" s="45"/>
      <c r="AG5" s="45"/>
      <c r="AH5" s="33"/>
      <c r="AI5" s="44"/>
      <c r="AJ5" s="45"/>
      <c r="AK5" s="45"/>
      <c r="AL5" s="33"/>
      <c r="AM5" s="44"/>
      <c r="AN5" s="45"/>
      <c r="AO5" s="45"/>
      <c r="AP5" s="33">
        <f>IF('Southernmost Coast'!O7&lt;0,"",'Southernmost Coast'!O7)</f>
      </c>
      <c r="AQ5" s="44"/>
      <c r="AR5" s="45"/>
      <c r="AS5" s="45"/>
      <c r="AT5" s="33"/>
      <c r="AU5" s="44"/>
      <c r="AV5" s="45"/>
      <c r="AW5" s="45"/>
      <c r="AX5" s="33"/>
      <c r="AY5" s="44"/>
      <c r="AZ5" s="45"/>
      <c r="BA5" s="45"/>
      <c r="BB5" s="33"/>
      <c r="BC5" s="44"/>
      <c r="BD5" s="45"/>
      <c r="BE5" s="45"/>
      <c r="BF5" s="33"/>
      <c r="BG5" s="44"/>
      <c r="BH5" s="45"/>
      <c r="BI5" s="45"/>
      <c r="BJ5" s="33"/>
      <c r="BK5" s="57"/>
      <c r="BL5" s="58"/>
      <c r="BM5" s="58"/>
      <c r="BN5" s="58"/>
      <c r="BO5" s="58"/>
      <c r="BP5" s="66"/>
    </row>
    <row r="6" spans="1:68" s="2" customFormat="1" ht="36.75" customHeight="1">
      <c r="A6" s="32" t="s">
        <v>8</v>
      </c>
      <c r="B6" s="23" t="s">
        <v>28</v>
      </c>
      <c r="C6" s="44">
        <f>IF('Bay Area'!C8=1,1,0)</f>
        <v>1</v>
      </c>
      <c r="D6" s="45">
        <f>IF('Bay Area'!M8=1,1,0)</f>
        <v>1</v>
      </c>
      <c r="E6" s="45">
        <f>IF('Bay Area'!N8=1,1,0)</f>
        <v>1</v>
      </c>
      <c r="F6" s="33">
        <f>IF('Bay Area'!O8&lt;0,"",'Bay Area'!O8)</f>
      </c>
      <c r="G6" s="44">
        <f>IF('Big Bend'!C8=1,1,0)</f>
        <v>0</v>
      </c>
      <c r="H6" s="45">
        <f>IF('Big Bend'!M8=1,1,0)</f>
        <v>0</v>
      </c>
      <c r="I6" s="45">
        <f>IF('Big Bend'!N8=1,1,0)</f>
        <v>0</v>
      </c>
      <c r="J6" s="33">
        <f>IF('Big Bend'!O8&lt;0,"",'Big Bend'!O8)</f>
      </c>
      <c r="K6" s="44">
        <f>IF(Central!C8=1,1,0)</f>
        <v>0</v>
      </c>
      <c r="L6" s="45">
        <f>IF(Central!M8=1,1,0)</f>
        <v>0</v>
      </c>
      <c r="M6" s="45">
        <f>IF(Central!N8=1,1,0)</f>
        <v>0</v>
      </c>
      <c r="N6" s="33">
        <f>IF(Central!O8&lt;0,"",Central!O8)</f>
      </c>
      <c r="O6" s="44">
        <f>IF('Gold Coast'!C8=1,1,0)</f>
        <v>0</v>
      </c>
      <c r="P6" s="45">
        <f>IF('Gold Coast'!M8=1,1,0)</f>
        <v>0</v>
      </c>
      <c r="Q6" s="45">
        <f>IF('Gold Coast'!N8=1,1,0)</f>
        <v>0</v>
      </c>
      <c r="R6" s="33">
        <f>IF('Gold Coast'!O8&lt;0,"",'Gold Coast'!O8)</f>
      </c>
      <c r="S6" s="44">
        <f>IF('Gulf Central'!C8=1,1,0)</f>
        <v>0</v>
      </c>
      <c r="T6" s="45">
        <f>IF('Gulf Central'!M8=1,1,0)</f>
        <v>0</v>
      </c>
      <c r="U6" s="45">
        <f>IF('Gulf Central'!N8=1,1,0)</f>
        <v>0</v>
      </c>
      <c r="V6" s="33">
        <f>IF('Gulf Central'!O8&lt;0,"",'Gulf Central'!O8)</f>
      </c>
      <c r="W6" s="44">
        <f>IF('North Beaches'!C8=1,1,0)</f>
        <v>0</v>
      </c>
      <c r="X6" s="45">
        <f>IF('North Beaches'!M8=1,1,0)</f>
        <v>0</v>
      </c>
      <c r="Y6" s="45">
        <f>IF('North Beaches'!N8=1,1,0)</f>
        <v>0</v>
      </c>
      <c r="Z6" s="33">
        <f>IF('North Beaches'!O8&lt;0,"",'North Beaches'!O8)</f>
      </c>
      <c r="AA6" s="44">
        <f>IF('North Central'!C8=1,1,0)</f>
        <v>0</v>
      </c>
      <c r="AB6" s="45">
        <f>IF('North Central'!M8=1,1,0)</f>
        <v>0</v>
      </c>
      <c r="AC6" s="45">
        <f>IF('North Central'!N8=1,1,0)</f>
        <v>0</v>
      </c>
      <c r="AD6" s="33">
        <f>IF('North Central'!O8&lt;0,"",'North Central'!O8)</f>
      </c>
      <c r="AE6" s="44">
        <f>IF('North Dade'!C8=1,1,0)</f>
        <v>0</v>
      </c>
      <c r="AF6" s="45">
        <f>IF('North Dade'!M8=1,1,0)</f>
        <v>0</v>
      </c>
      <c r="AG6" s="45">
        <f>IF('North Dade'!N8=1,1,0)</f>
        <v>0</v>
      </c>
      <c r="AH6" s="33">
        <f>IF('North Dade'!O8&lt;0,"",'North Dade'!O8)</f>
      </c>
      <c r="AI6" s="44">
        <f>IF(Northeastern!C8=1,1,0)</f>
        <v>1</v>
      </c>
      <c r="AJ6" s="45">
        <f>IF(Northeastern!M8=1,1,0)</f>
        <v>1</v>
      </c>
      <c r="AK6" s="45">
        <f>IF(Northeastern!N8=1,1,0)</f>
        <v>1</v>
      </c>
      <c r="AL6" s="33">
        <f>IF(Northeastern!O8&lt;0,"",Northeastern!O8)</f>
      </c>
      <c r="AM6" s="44">
        <f>IF('Southernmost Coast'!C8=1,1,0)</f>
        <v>1</v>
      </c>
      <c r="AN6" s="45">
        <f>IF('Southernmost Coast'!M8=1,1,0)</f>
        <v>1</v>
      </c>
      <c r="AO6" s="45">
        <f>IF('Southernmost Coast'!N8=1,1,0)</f>
        <v>1</v>
      </c>
      <c r="AP6" s="33">
        <f>IF('Southernmost Coast'!O8&lt;0,"",'Southernmost Coast'!O8)</f>
      </c>
      <c r="AQ6" s="44">
        <f>IF(Southwest!C8=1,1,0)</f>
        <v>1</v>
      </c>
      <c r="AR6" s="45">
        <f>IF(Southwest!M8=1,1,0)</f>
        <v>1</v>
      </c>
      <c r="AS6" s="45">
        <f>IF(Southwest!N8=1,1,0)</f>
        <v>1</v>
      </c>
      <c r="AT6" s="33">
        <f>IF(Southwest!O8&lt;0,"",Southwest!O8)</f>
      </c>
      <c r="AU6" s="44">
        <f>IF('Space Coast'!C8=1,1,0)</f>
        <v>0</v>
      </c>
      <c r="AV6" s="45">
        <f>IF('Space Coast'!M8=1,1,0)</f>
        <v>0</v>
      </c>
      <c r="AW6" s="45">
        <f>IF('Space Coast'!N8=1,1,0)</f>
        <v>0</v>
      </c>
      <c r="AX6" s="33">
        <f>IF('Space Coast'!O8&lt;0,"",'Space Coast'!O8)</f>
      </c>
      <c r="AY6" s="44">
        <f>IF('Treasure Coast'!C8=1,1,0)</f>
        <v>0</v>
      </c>
      <c r="AZ6" s="45">
        <f>IF('Treasure Coast'!M8=1,1,0)</f>
        <v>0</v>
      </c>
      <c r="BA6" s="45">
        <f>IF('Treasure Coast'!N8=1,1,0)</f>
        <v>0</v>
      </c>
      <c r="BB6" s="33">
        <f>IF('Treasure Coast'!O8&lt;0,"",'Treasure Coast'!O8)</f>
      </c>
      <c r="BC6" s="44">
        <f>IF('West Central'!C8=1,1,0)</f>
        <v>1</v>
      </c>
      <c r="BD6" s="45">
        <f>IF('West Central'!M8=1,1,0)</f>
        <v>1</v>
      </c>
      <c r="BE6" s="45">
        <f>IF('West Central'!N8=1,1,0)</f>
        <v>1</v>
      </c>
      <c r="BF6" s="33">
        <f>IF('West Central'!O8&lt;0,"",'West Central'!O8)</f>
      </c>
      <c r="BG6" s="44">
        <f>IF('Western Panhandle'!C8=1,1,0)</f>
        <v>0</v>
      </c>
      <c r="BH6" s="45">
        <f>IF('Western Panhandle'!M8=1,1,0)</f>
        <v>0</v>
      </c>
      <c r="BI6" s="45">
        <f>IF('Western Panhandle'!N8=1,1,0)</f>
        <v>0</v>
      </c>
      <c r="BJ6" s="33">
        <f>IF('Western Panhandle'!O8&lt;0,"",'Western Panhandle'!O8)</f>
      </c>
      <c r="BK6" s="57">
        <f aca="true" t="shared" si="0" ref="BK6:BM9">SUM(C6+G6+K6+O6+S6+W6+AA6+AE6+AI6+AM6+AQ6+AU6+AY6+BC6+BG6)</f>
        <v>5</v>
      </c>
      <c r="BL6" s="58">
        <f t="shared" si="0"/>
        <v>5</v>
      </c>
      <c r="BM6" s="58">
        <f t="shared" si="0"/>
        <v>5</v>
      </c>
      <c r="BN6" s="157">
        <f>SUM(BM6/BK6)</f>
        <v>1</v>
      </c>
      <c r="BO6" s="157"/>
      <c r="BP6" s="65"/>
    </row>
    <row r="7" spans="1:68" s="2" customFormat="1" ht="33.75" customHeight="1">
      <c r="A7" s="32" t="s">
        <v>10</v>
      </c>
      <c r="B7" s="23" t="s">
        <v>137</v>
      </c>
      <c r="C7" s="44">
        <f>IF('Bay Area'!C9=1,1,0)</f>
        <v>1</v>
      </c>
      <c r="D7" s="45">
        <f>IF('Bay Area'!M9=1,1,0)</f>
        <v>1</v>
      </c>
      <c r="E7" s="45">
        <f>IF('Bay Area'!N9=1,1,0)</f>
        <v>1</v>
      </c>
      <c r="F7" s="33">
        <f>IF('Bay Area'!O9&lt;0,"",'Bay Area'!O9)</f>
      </c>
      <c r="G7" s="44">
        <f>IF('Big Bend'!C9=1,1,0)</f>
        <v>1</v>
      </c>
      <c r="H7" s="45">
        <f>IF('Big Bend'!M9=1,1,0)</f>
        <v>1</v>
      </c>
      <c r="I7" s="45">
        <f>IF('Big Bend'!N9=1,1,0)</f>
        <v>1</v>
      </c>
      <c r="J7" s="33">
        <f>IF('Big Bend'!O9&lt;0,"",'Big Bend'!O9)</f>
      </c>
      <c r="K7" s="44">
        <f>IF(Central!C9=1,1,0)</f>
        <v>1</v>
      </c>
      <c r="L7" s="45">
        <f>IF(Central!M9=1,1,0)</f>
        <v>1</v>
      </c>
      <c r="M7" s="45">
        <f>IF(Central!N9=1,1,0)</f>
        <v>1</v>
      </c>
      <c r="N7" s="33">
        <f>IF(Central!O9&lt;0,"",Central!O9)</f>
      </c>
      <c r="O7" s="44">
        <f>IF('Gold Coast'!C9=1,1,0)</f>
        <v>1</v>
      </c>
      <c r="P7" s="45">
        <f>IF('Gold Coast'!M9=1,1,0)</f>
        <v>1</v>
      </c>
      <c r="Q7" s="45">
        <f>IF('Gold Coast'!N9=1,1,0)</f>
        <v>1</v>
      </c>
      <c r="R7" s="33">
        <f>IF('Gold Coast'!O9&lt;0,"",'Gold Coast'!O9)</f>
      </c>
      <c r="S7" s="44">
        <f>IF('Gulf Central'!C9=1,1,0)</f>
        <v>1</v>
      </c>
      <c r="T7" s="45">
        <f>IF('Gulf Central'!M9=1,1,0)</f>
        <v>1</v>
      </c>
      <c r="U7" s="45">
        <f>IF('Gulf Central'!N9=1,1,0)</f>
        <v>1</v>
      </c>
      <c r="V7" s="33">
        <f>IF('Gulf Central'!O9&lt;0,"",'Gulf Central'!O9)</f>
      </c>
      <c r="W7" s="44">
        <f>IF('North Beaches'!C9=1,1,0)</f>
        <v>0</v>
      </c>
      <c r="X7" s="45">
        <f>IF('North Beaches'!M9=1,1,0)</f>
        <v>0</v>
      </c>
      <c r="Y7" s="45">
        <f>IF('North Beaches'!N9=1,1,0)</f>
        <v>0</v>
      </c>
      <c r="Z7" s="33">
        <f>IF('North Beaches'!O9&lt;0,"",'North Beaches'!O9)</f>
      </c>
      <c r="AA7" s="44">
        <f>IF('North Central'!C9=1,1,0)</f>
        <v>1</v>
      </c>
      <c r="AB7" s="45">
        <f>IF('North Central'!M9=1,1,0)</f>
        <v>1</v>
      </c>
      <c r="AC7" s="45">
        <f>IF('North Central'!N9=1,1,0)</f>
        <v>1</v>
      </c>
      <c r="AD7" s="33">
        <f>IF('North Central'!O9&lt;0,"",'North Central'!O9)</f>
      </c>
      <c r="AE7" s="44">
        <f>IF('North Dade'!C9=1,1,0)</f>
        <v>0</v>
      </c>
      <c r="AF7" s="45">
        <f>IF('North Dade'!M9=1,1,0)</f>
        <v>0</v>
      </c>
      <c r="AG7" s="45">
        <f>IF('North Dade'!N9=1,1,0)</f>
        <v>0</v>
      </c>
      <c r="AH7" s="33">
        <f>IF('North Dade'!O9&lt;0,"",'North Dade'!O9)</f>
      </c>
      <c r="AI7" s="44">
        <f>IF(Northeastern!C9=1,1,0)</f>
        <v>1</v>
      </c>
      <c r="AJ7" s="45">
        <f>IF(Northeastern!M9=1,1,0)</f>
        <v>1</v>
      </c>
      <c r="AK7" s="45">
        <f>IF(Northeastern!N9=1,1,0)</f>
        <v>1</v>
      </c>
      <c r="AL7" s="33">
        <f>IF(Northeastern!O9&lt;0,"",Northeastern!O9)</f>
      </c>
      <c r="AM7" s="44">
        <f>IF('Southernmost Coast'!C9=1,1,0)</f>
        <v>1</v>
      </c>
      <c r="AN7" s="45">
        <f>IF('Southernmost Coast'!M9=1,1,0)</f>
        <v>1</v>
      </c>
      <c r="AO7" s="45">
        <f>IF('Southernmost Coast'!N9=1,1,0)</f>
        <v>1</v>
      </c>
      <c r="AP7" s="33">
        <f>IF('Southernmost Coast'!O9&lt;0,"",'Southernmost Coast'!O9)</f>
      </c>
      <c r="AQ7" s="44">
        <f>IF(Southwest!C9=1,1,0)</f>
        <v>1</v>
      </c>
      <c r="AR7" s="45">
        <f>IF(Southwest!M9=1,1,0)</f>
        <v>1</v>
      </c>
      <c r="AS7" s="45">
        <f>IF(Southwest!N9=1,1,0)</f>
        <v>1</v>
      </c>
      <c r="AT7" s="33">
        <f>IF(Southwest!O9&lt;0,"",Southwest!O9)</f>
      </c>
      <c r="AU7" s="44">
        <f>IF('Space Coast'!C9=1,1,0)</f>
        <v>0</v>
      </c>
      <c r="AV7" s="45">
        <f>IF('Space Coast'!M9=1,1,0)</f>
        <v>0</v>
      </c>
      <c r="AW7" s="45">
        <f>IF('Space Coast'!N9=1,1,0)</f>
        <v>0</v>
      </c>
      <c r="AX7" s="33">
        <f>IF('Space Coast'!O9&lt;0,"",'Space Coast'!O9)</f>
      </c>
      <c r="AY7" s="44">
        <f>IF('Treasure Coast'!C9=1,1,0)</f>
        <v>1</v>
      </c>
      <c r="AZ7" s="45">
        <f>IF('Treasure Coast'!M9=1,1,0)</f>
        <v>1</v>
      </c>
      <c r="BA7" s="45">
        <f>IF('Treasure Coast'!N9=1,1,0)</f>
        <v>1</v>
      </c>
      <c r="BB7" s="33">
        <f>IF('Treasure Coast'!O9&lt;0,"",'Treasure Coast'!O9)</f>
      </c>
      <c r="BC7" s="44">
        <f>IF('West Central'!C9=1,1,0)</f>
        <v>0</v>
      </c>
      <c r="BD7" s="45">
        <f>IF('West Central'!M9=1,1,0)</f>
        <v>0</v>
      </c>
      <c r="BE7" s="45">
        <f>IF('West Central'!N9=1,1,0)</f>
        <v>0</v>
      </c>
      <c r="BF7" s="33">
        <f>IF('West Central'!O9&lt;0,"",'West Central'!O9)</f>
      </c>
      <c r="BG7" s="44">
        <f>IF('Western Panhandle'!C9=1,1,0)</f>
        <v>1</v>
      </c>
      <c r="BH7" s="45">
        <f>IF('Western Panhandle'!M9=1,1,0)</f>
        <v>1</v>
      </c>
      <c r="BI7" s="45">
        <f>IF('Western Panhandle'!N9=1,1,0)</f>
        <v>1</v>
      </c>
      <c r="BJ7" s="33">
        <f>IF('Western Panhandle'!O9&lt;0,"",'Western Panhandle'!O9)</f>
      </c>
      <c r="BK7" s="57">
        <f t="shared" si="0"/>
        <v>11</v>
      </c>
      <c r="BL7" s="58">
        <f t="shared" si="0"/>
        <v>11</v>
      </c>
      <c r="BM7" s="58">
        <f t="shared" si="0"/>
        <v>11</v>
      </c>
      <c r="BN7" s="157">
        <f>SUM(BM7/BK7)</f>
        <v>1</v>
      </c>
      <c r="BO7" s="157"/>
      <c r="BP7" s="65"/>
    </row>
    <row r="8" spans="1:68" s="2" customFormat="1" ht="48" customHeight="1">
      <c r="A8" s="32" t="s">
        <v>12</v>
      </c>
      <c r="B8" s="22" t="s">
        <v>33</v>
      </c>
      <c r="C8" s="44">
        <f>IF('Bay Area'!C10=1,1,0)</f>
        <v>0</v>
      </c>
      <c r="D8" s="45">
        <f>IF('Bay Area'!M10=1,1,0)</f>
        <v>0</v>
      </c>
      <c r="E8" s="45">
        <f>IF('Bay Area'!N10=1,1,0)</f>
        <v>0</v>
      </c>
      <c r="F8" s="33">
        <f>IF('Bay Area'!O10&lt;0,"",'Bay Area'!O10)</f>
      </c>
      <c r="G8" s="44">
        <f>IF('Big Bend'!C10=1,1,0)</f>
        <v>0</v>
      </c>
      <c r="H8" s="45">
        <f>IF('Big Bend'!M10=1,1,0)</f>
        <v>0</v>
      </c>
      <c r="I8" s="45">
        <f>IF('Big Bend'!N10=1,1,0)</f>
        <v>0</v>
      </c>
      <c r="J8" s="33">
        <f>IF('Big Bend'!O10&lt;0,"",'Big Bend'!O10)</f>
      </c>
      <c r="K8" s="44">
        <f>IF(Central!C10=1,1,0)</f>
        <v>0</v>
      </c>
      <c r="L8" s="45">
        <f>IF(Central!M10=1,1,0)</f>
        <v>0</v>
      </c>
      <c r="M8" s="45">
        <f>IF(Central!N10=1,1,0)</f>
        <v>0</v>
      </c>
      <c r="N8" s="33">
        <f>IF(Central!O10&lt;0,"",Central!O10)</f>
      </c>
      <c r="O8" s="44">
        <f>IF('Gold Coast'!C10=1,1,0)</f>
        <v>0</v>
      </c>
      <c r="P8" s="45">
        <f>IF('Gold Coast'!M10=1,1,0)</f>
        <v>0</v>
      </c>
      <c r="Q8" s="45">
        <f>IF('Gold Coast'!N10=1,1,0)</f>
        <v>0</v>
      </c>
      <c r="R8" s="33">
        <f>IF('Gold Coast'!O10&lt;0,"",'Gold Coast'!O10)</f>
      </c>
      <c r="S8" s="44">
        <f>IF('Gulf Central'!C10=1,1,0)</f>
        <v>0</v>
      </c>
      <c r="T8" s="45">
        <f>IF('Gulf Central'!M10=1,1,0)</f>
        <v>0</v>
      </c>
      <c r="U8" s="45">
        <f>IF('Gulf Central'!N10=1,1,0)</f>
        <v>0</v>
      </c>
      <c r="V8" s="33">
        <f>IF('Gulf Central'!O10&lt;0,"",'Gulf Central'!O10)</f>
      </c>
      <c r="W8" s="44">
        <f>IF('North Beaches'!C10=1,1,0)</f>
        <v>0</v>
      </c>
      <c r="X8" s="45">
        <f>IF('North Beaches'!M10=1,1,0)</f>
        <v>0</v>
      </c>
      <c r="Y8" s="45">
        <f>IF('North Beaches'!N10=1,1,0)</f>
        <v>0</v>
      </c>
      <c r="Z8" s="33">
        <f>IF('North Beaches'!O10&lt;0,"",'North Beaches'!O10)</f>
      </c>
      <c r="AA8" s="44">
        <f>IF('North Central'!C10=1,1,0)</f>
        <v>0</v>
      </c>
      <c r="AB8" s="45">
        <f>IF('North Central'!M10=1,1,0)</f>
        <v>0</v>
      </c>
      <c r="AC8" s="45">
        <f>IF('North Central'!N10=1,1,0)</f>
        <v>0</v>
      </c>
      <c r="AD8" s="33">
        <f>IF('North Central'!O10&lt;0,"",'North Central'!O10)</f>
      </c>
      <c r="AE8" s="44">
        <f>IF('North Dade'!C10=1,1,0)</f>
        <v>0</v>
      </c>
      <c r="AF8" s="45">
        <f>IF('North Dade'!M10=1,1,0)</f>
        <v>0</v>
      </c>
      <c r="AG8" s="45">
        <f>IF('North Dade'!N10=1,1,0)</f>
        <v>0</v>
      </c>
      <c r="AH8" s="33">
        <f>IF('North Dade'!O10&lt;0,"",'North Dade'!O10)</f>
      </c>
      <c r="AI8" s="44">
        <f>IF(Northeastern!C10=1,1,0)</f>
        <v>0</v>
      </c>
      <c r="AJ8" s="45">
        <f>IF(Northeastern!M10=1,1,0)</f>
        <v>0</v>
      </c>
      <c r="AK8" s="45">
        <f>IF(Northeastern!N10=1,1,0)</f>
        <v>0</v>
      </c>
      <c r="AL8" s="33">
        <f>IF(Northeastern!O10&lt;0,"",Northeastern!O10)</f>
      </c>
      <c r="AM8" s="44">
        <f>IF('Southernmost Coast'!C10=1,1,0)</f>
        <v>0</v>
      </c>
      <c r="AN8" s="45">
        <f>IF('Southernmost Coast'!M10=1,1,0)</f>
        <v>0</v>
      </c>
      <c r="AO8" s="45">
        <f>IF('Southernmost Coast'!N10=1,1,0)</f>
        <v>0</v>
      </c>
      <c r="AP8" s="33">
        <f>IF('Southernmost Coast'!O10&lt;0,"",'Southernmost Coast'!O10)</f>
      </c>
      <c r="AQ8" s="44">
        <f>IF(Southwest!C10=1,1,0)</f>
        <v>0</v>
      </c>
      <c r="AR8" s="45">
        <f>IF(Southwest!M10=1,1,0)</f>
        <v>0</v>
      </c>
      <c r="AS8" s="45">
        <f>IF(Southwest!N10=1,1,0)</f>
        <v>0</v>
      </c>
      <c r="AT8" s="33">
        <f>IF(Southwest!O10&lt;0,"",Southwest!O10)</f>
      </c>
      <c r="AU8" s="44">
        <f>IF('Space Coast'!C10=1,1,0)</f>
        <v>0</v>
      </c>
      <c r="AV8" s="45">
        <f>IF('Space Coast'!M10=1,1,0)</f>
        <v>0</v>
      </c>
      <c r="AW8" s="45">
        <f>IF('Space Coast'!N10=1,1,0)</f>
        <v>0</v>
      </c>
      <c r="AX8" s="33">
        <f>IF('Space Coast'!O10&lt;0,"",'Space Coast'!O10)</f>
      </c>
      <c r="AY8" s="44">
        <f>IF('Treasure Coast'!C10=1,1,0)</f>
        <v>0</v>
      </c>
      <c r="AZ8" s="45">
        <f>IF('Treasure Coast'!M10=1,1,0)</f>
        <v>0</v>
      </c>
      <c r="BA8" s="45">
        <f>IF('Treasure Coast'!N10=1,1,0)</f>
        <v>0</v>
      </c>
      <c r="BB8" s="33">
        <f>IF('Treasure Coast'!O10&lt;0,"",'Treasure Coast'!O10)</f>
      </c>
      <c r="BC8" s="44">
        <f>IF('West Central'!C10=1,1,0)</f>
        <v>0</v>
      </c>
      <c r="BD8" s="45">
        <f>IF('West Central'!M10=1,1,0)</f>
        <v>0</v>
      </c>
      <c r="BE8" s="45">
        <f>IF('West Central'!N10=1,1,0)</f>
        <v>0</v>
      </c>
      <c r="BF8" s="33">
        <f>IF('West Central'!O10&lt;0,"",'West Central'!O10)</f>
      </c>
      <c r="BG8" s="44">
        <f>IF('Western Panhandle'!C10=1,1,0)</f>
        <v>0</v>
      </c>
      <c r="BH8" s="45">
        <f>IF('Western Panhandle'!M10=1,1,0)</f>
        <v>0</v>
      </c>
      <c r="BI8" s="45">
        <f>IF('Western Panhandle'!N10=1,1,0)</f>
        <v>0</v>
      </c>
      <c r="BJ8" s="33">
        <f>IF('Western Panhandle'!O10&lt;0,"",'Western Panhandle'!O10)</f>
      </c>
      <c r="BK8" s="57">
        <f t="shared" si="0"/>
        <v>0</v>
      </c>
      <c r="BL8" s="58">
        <f t="shared" si="0"/>
        <v>0</v>
      </c>
      <c r="BM8" s="58">
        <f t="shared" si="0"/>
        <v>0</v>
      </c>
      <c r="BN8" s="158"/>
      <c r="BO8" s="158"/>
      <c r="BP8" s="108"/>
    </row>
    <row r="9" spans="1:68" s="2" customFormat="1" ht="38.25" customHeight="1">
      <c r="A9" s="32" t="s">
        <v>13</v>
      </c>
      <c r="B9" s="23" t="s">
        <v>34</v>
      </c>
      <c r="C9" s="44">
        <f>IF('Bay Area'!C11=1,1,0)</f>
        <v>0</v>
      </c>
      <c r="D9" s="45">
        <f>IF('Bay Area'!M11=1,1,0)</f>
        <v>0</v>
      </c>
      <c r="E9" s="45">
        <f>IF('Bay Area'!N11=1,1,0)</f>
        <v>0</v>
      </c>
      <c r="F9" s="33">
        <f>IF('Bay Area'!O11&lt;0,"",'Bay Area'!O11)</f>
      </c>
      <c r="G9" s="44">
        <f>IF('Big Bend'!C11=1,1,0)</f>
        <v>0</v>
      </c>
      <c r="H9" s="45">
        <f>IF('Big Bend'!M11=1,1,0)</f>
        <v>0</v>
      </c>
      <c r="I9" s="45">
        <f>IF('Big Bend'!N11=1,1,0)</f>
        <v>0</v>
      </c>
      <c r="J9" s="33">
        <f>IF('Big Bend'!O11&lt;0,"",'Big Bend'!O11)</f>
      </c>
      <c r="K9" s="44">
        <f>IF(Central!C11=1,1,0)</f>
        <v>0</v>
      </c>
      <c r="L9" s="45">
        <f>IF(Central!M11=1,1,0)</f>
        <v>0</v>
      </c>
      <c r="M9" s="45">
        <f>IF(Central!N11=1,1,0)</f>
        <v>0</v>
      </c>
      <c r="N9" s="33">
        <f>IF(Central!O11&lt;0,"",Central!O11)</f>
      </c>
      <c r="O9" s="44">
        <f>IF('Gold Coast'!C11=1,1,0)</f>
        <v>1</v>
      </c>
      <c r="P9" s="45">
        <f>IF('Gold Coast'!M11=1,1,0)</f>
        <v>1</v>
      </c>
      <c r="Q9" s="45">
        <f>IF('Gold Coast'!N11=1,1,0)</f>
        <v>1</v>
      </c>
      <c r="R9" s="33">
        <f>IF('Gold Coast'!O11&lt;0,"",'Gold Coast'!O11)</f>
      </c>
      <c r="S9" s="44">
        <f>IF('Gulf Central'!C11=1,1,0)</f>
        <v>1</v>
      </c>
      <c r="T9" s="45">
        <f>IF('Gulf Central'!M11=1,1,0)</f>
        <v>1</v>
      </c>
      <c r="U9" s="45">
        <f>IF('Gulf Central'!N11=1,1,0)</f>
        <v>1</v>
      </c>
      <c r="V9" s="33">
        <f>IF('Gulf Central'!O11&lt;0,"",'Gulf Central'!O11)</f>
      </c>
      <c r="W9" s="44">
        <f>IF('North Beaches'!C11=1,1,0)</f>
        <v>0</v>
      </c>
      <c r="X9" s="45">
        <f>IF('North Beaches'!M11=1,1,0)</f>
        <v>0</v>
      </c>
      <c r="Y9" s="45">
        <f>IF('North Beaches'!N11=1,1,0)</f>
        <v>0</v>
      </c>
      <c r="Z9" s="33">
        <f>IF('North Beaches'!O11&lt;0,"",'North Beaches'!O11)</f>
      </c>
      <c r="AA9" s="44">
        <f>IF('North Central'!C11=1,1,0)</f>
        <v>0</v>
      </c>
      <c r="AB9" s="45">
        <f>IF('North Central'!M11=1,1,0)</f>
        <v>0</v>
      </c>
      <c r="AC9" s="45">
        <f>IF('North Central'!N11=1,1,0)</f>
        <v>0</v>
      </c>
      <c r="AD9" s="33">
        <f>IF('North Central'!O11&lt;0,"",'North Central'!O11)</f>
      </c>
      <c r="AE9" s="44">
        <f>IF('North Dade'!C11=1,1,0)</f>
        <v>0</v>
      </c>
      <c r="AF9" s="45">
        <f>IF('North Dade'!M11=1,1,0)</f>
        <v>0</v>
      </c>
      <c r="AG9" s="45">
        <f>IF('North Dade'!N11=1,1,0)</f>
        <v>0</v>
      </c>
      <c r="AH9" s="33">
        <f>IF('North Dade'!O11&lt;0,"",'North Dade'!O11)</f>
      </c>
      <c r="AI9" s="44">
        <f>IF(Northeastern!C11=1,1,0)</f>
        <v>0</v>
      </c>
      <c r="AJ9" s="45">
        <f>IF(Northeastern!M11=1,1,0)</f>
        <v>0</v>
      </c>
      <c r="AK9" s="45">
        <f>IF(Northeastern!N11=1,1,0)</f>
        <v>0</v>
      </c>
      <c r="AL9" s="33">
        <f>IF(Northeastern!O11&lt;0,"",Northeastern!O11)</f>
      </c>
      <c r="AM9" s="44">
        <f>IF('Southernmost Coast'!C11=1,1,0)</f>
        <v>0</v>
      </c>
      <c r="AN9" s="45">
        <f>IF('Southernmost Coast'!M11=1,1,0)</f>
        <v>0</v>
      </c>
      <c r="AO9" s="45">
        <f>IF('Southernmost Coast'!N11=1,1,0)</f>
        <v>0</v>
      </c>
      <c r="AP9" s="33">
        <f>IF('Southernmost Coast'!O11&lt;0,"",'Southernmost Coast'!O11)</f>
      </c>
      <c r="AQ9" s="44">
        <f>IF(Southwest!C11=1,1,0)</f>
        <v>1</v>
      </c>
      <c r="AR9" s="45">
        <f>IF(Southwest!M11=1,1,0)</f>
        <v>1</v>
      </c>
      <c r="AS9" s="45">
        <f>IF(Southwest!N11=1,1,0)</f>
        <v>1</v>
      </c>
      <c r="AT9" s="33">
        <f>IF(Southwest!O11&lt;0,"",Southwest!O11)</f>
      </c>
      <c r="AU9" s="44">
        <f>IF('Space Coast'!C11=1,1,0)</f>
        <v>0</v>
      </c>
      <c r="AV9" s="45">
        <f>IF('Space Coast'!M11=1,1,0)</f>
        <v>0</v>
      </c>
      <c r="AW9" s="45">
        <f>IF('Space Coast'!N11=1,1,0)</f>
        <v>0</v>
      </c>
      <c r="AX9" s="33">
        <f>IF('Space Coast'!O11&lt;0,"",'Space Coast'!O11)</f>
      </c>
      <c r="AY9" s="44">
        <f>IF('Treasure Coast'!C11=1,1,0)</f>
        <v>0</v>
      </c>
      <c r="AZ9" s="45">
        <f>IF('Treasure Coast'!M11=1,1,0)</f>
        <v>0</v>
      </c>
      <c r="BA9" s="45">
        <f>IF('Treasure Coast'!N11=1,1,0)</f>
        <v>0</v>
      </c>
      <c r="BB9" s="33">
        <f>IF('Treasure Coast'!O11&lt;0,"",'Treasure Coast'!O11)</f>
      </c>
      <c r="BC9" s="44">
        <f>IF('West Central'!C11=1,1,0)</f>
        <v>1</v>
      </c>
      <c r="BD9" s="45">
        <f>IF('West Central'!M11=1,1,0)</f>
        <v>1</v>
      </c>
      <c r="BE9" s="45">
        <f>IF('West Central'!N11=1,1,0)</f>
        <v>1</v>
      </c>
      <c r="BF9" s="33">
        <f>IF('West Central'!O11&lt;0,"",'West Central'!O11)</f>
      </c>
      <c r="BG9" s="44">
        <f>IF('Western Panhandle'!C11=1,1,0)</f>
        <v>0</v>
      </c>
      <c r="BH9" s="45">
        <f>IF('Western Panhandle'!M11=1,1,0)</f>
        <v>0</v>
      </c>
      <c r="BI9" s="45">
        <f>IF('Western Panhandle'!N11=1,1,0)</f>
        <v>0</v>
      </c>
      <c r="BJ9" s="33">
        <f>IF('Western Panhandle'!O11&lt;0,"",'Western Panhandle'!O11)</f>
      </c>
      <c r="BK9" s="57">
        <f t="shared" si="0"/>
        <v>4</v>
      </c>
      <c r="BL9" s="58">
        <f t="shared" si="0"/>
        <v>4</v>
      </c>
      <c r="BM9" s="58">
        <f t="shared" si="0"/>
        <v>4</v>
      </c>
      <c r="BN9" s="157">
        <f>SUM(BM9/BK9)</f>
        <v>1</v>
      </c>
      <c r="BO9" s="157"/>
      <c r="BP9" s="65"/>
    </row>
    <row r="10" spans="1:68" s="2" customFormat="1" ht="6" customHeight="1">
      <c r="A10" s="32"/>
      <c r="B10" s="23"/>
      <c r="C10" s="44"/>
      <c r="D10" s="45"/>
      <c r="E10" s="45"/>
      <c r="F10" s="33">
        <f>IF('Bay Area'!O12&lt;0,"",'Bay Area'!O12)</f>
      </c>
      <c r="G10" s="44"/>
      <c r="H10" s="45"/>
      <c r="I10" s="45"/>
      <c r="J10" s="33"/>
      <c r="K10" s="44"/>
      <c r="L10" s="45"/>
      <c r="M10" s="45"/>
      <c r="N10" s="33"/>
      <c r="O10" s="44"/>
      <c r="P10" s="45"/>
      <c r="Q10" s="45"/>
      <c r="R10" s="33"/>
      <c r="S10" s="44"/>
      <c r="T10" s="45"/>
      <c r="U10" s="45"/>
      <c r="V10" s="33"/>
      <c r="W10" s="44"/>
      <c r="X10" s="45"/>
      <c r="Y10" s="45"/>
      <c r="Z10" s="33"/>
      <c r="AA10" s="44"/>
      <c r="AB10" s="45"/>
      <c r="AC10" s="45"/>
      <c r="AD10" s="33"/>
      <c r="AE10" s="44"/>
      <c r="AF10" s="45"/>
      <c r="AG10" s="45"/>
      <c r="AH10" s="33"/>
      <c r="AI10" s="44"/>
      <c r="AJ10" s="45"/>
      <c r="AK10" s="45"/>
      <c r="AL10" s="33"/>
      <c r="AM10" s="44"/>
      <c r="AN10" s="45"/>
      <c r="AO10" s="45"/>
      <c r="AP10" s="33">
        <f>IF('Southernmost Coast'!O12&lt;0,"",'Southernmost Coast'!O12)</f>
      </c>
      <c r="AQ10" s="44"/>
      <c r="AR10" s="45"/>
      <c r="AS10" s="45"/>
      <c r="AT10" s="33"/>
      <c r="AU10" s="44"/>
      <c r="AV10" s="45"/>
      <c r="AW10" s="45"/>
      <c r="AX10" s="33"/>
      <c r="AY10" s="44"/>
      <c r="AZ10" s="45"/>
      <c r="BA10" s="45"/>
      <c r="BB10" s="33"/>
      <c r="BC10" s="44"/>
      <c r="BD10" s="45"/>
      <c r="BE10" s="45"/>
      <c r="BF10" s="33"/>
      <c r="BG10" s="44"/>
      <c r="BH10" s="45"/>
      <c r="BI10" s="45"/>
      <c r="BJ10" s="33"/>
      <c r="BK10" s="57"/>
      <c r="BL10" s="58"/>
      <c r="BM10" s="58"/>
      <c r="BN10" s="157"/>
      <c r="BO10" s="157"/>
      <c r="BP10" s="65"/>
    </row>
    <row r="11" spans="1:68" s="2" customFormat="1" ht="30.75" customHeight="1">
      <c r="A11" s="32" t="s">
        <v>14</v>
      </c>
      <c r="B11" s="22" t="s">
        <v>35</v>
      </c>
      <c r="C11" s="44">
        <f>IF('Bay Area'!C13=1,1,0)</f>
        <v>0</v>
      </c>
      <c r="D11" s="45">
        <f>IF('Bay Area'!M13=1,1,0)</f>
        <v>0</v>
      </c>
      <c r="E11" s="45">
        <f>IF('Bay Area'!N13=1,1,0)</f>
        <v>0</v>
      </c>
      <c r="F11" s="33">
        <f>IF('Bay Area'!O13&lt;0,"",'Bay Area'!O13)</f>
      </c>
      <c r="G11" s="44">
        <f>IF('Big Bend'!C13=1,1,0)</f>
        <v>1</v>
      </c>
      <c r="H11" s="45">
        <f>IF('Big Bend'!M13=1,1,0)</f>
        <v>1</v>
      </c>
      <c r="I11" s="45">
        <f>IF('Big Bend'!N13=1,1,0)</f>
        <v>1</v>
      </c>
      <c r="J11" s="33">
        <f>IF('Big Bend'!O13&lt;0,"",'Big Bend'!O13)</f>
      </c>
      <c r="K11" s="44">
        <f>IF(Central!C13=1,1,0)</f>
        <v>0</v>
      </c>
      <c r="L11" s="45">
        <f>IF(Central!M13=1,1,0)</f>
        <v>0</v>
      </c>
      <c r="M11" s="45">
        <f>IF(Central!N13=1,1,0)</f>
        <v>0</v>
      </c>
      <c r="N11" s="33">
        <f>IF(Central!O13&lt;0,"",Central!O13)</f>
      </c>
      <c r="O11" s="44">
        <f>IF('Gold Coast'!C13=1,1,0)</f>
        <v>0</v>
      </c>
      <c r="P11" s="45">
        <f>IF('Gold Coast'!M13=1,1,0)</f>
        <v>0</v>
      </c>
      <c r="Q11" s="45">
        <f>IF('Gold Coast'!N13=1,1,0)</f>
        <v>0</v>
      </c>
      <c r="R11" s="33">
        <f>IF('Gold Coast'!O13&lt;0,"",'Gold Coast'!O13)</f>
      </c>
      <c r="S11" s="44">
        <f>IF('Gulf Central'!C13=1,1,0)</f>
        <v>0</v>
      </c>
      <c r="T11" s="45">
        <f>IF('Gulf Central'!M13=1,1,0)</f>
        <v>0</v>
      </c>
      <c r="U11" s="45">
        <f>IF('Gulf Central'!N13=1,1,0)</f>
        <v>0</v>
      </c>
      <c r="V11" s="33">
        <f>IF('Gulf Central'!O13&lt;0,"",'Gulf Central'!O13)</f>
      </c>
      <c r="W11" s="44">
        <f>IF('North Beaches'!C13=1,1,0)</f>
        <v>0</v>
      </c>
      <c r="X11" s="45">
        <f>IF('North Beaches'!M13=1,1,0)</f>
        <v>0</v>
      </c>
      <c r="Y11" s="45">
        <f>IF('North Beaches'!N13=1,1,0)</f>
        <v>0</v>
      </c>
      <c r="Z11" s="33">
        <f>IF('North Beaches'!O13&lt;0,"",'North Beaches'!O13)</f>
      </c>
      <c r="AA11" s="44">
        <f>IF('North Central'!C13=1,1,0)</f>
        <v>1</v>
      </c>
      <c r="AB11" s="45">
        <f>IF('North Central'!M13=1,1,0)</f>
        <v>1</v>
      </c>
      <c r="AC11" s="45">
        <f>IF('North Central'!N13=1,1,0)</f>
        <v>1</v>
      </c>
      <c r="AD11" s="33">
        <f>IF('North Central'!O13&lt;0,"",'North Central'!O13)</f>
      </c>
      <c r="AE11" s="44">
        <f>IF('North Dade'!C13=1,1,0)</f>
        <v>0</v>
      </c>
      <c r="AF11" s="45">
        <f>IF('North Dade'!M13=1,1,0)</f>
        <v>0</v>
      </c>
      <c r="AG11" s="45">
        <f>IF('North Dade'!N13=1,1,0)</f>
        <v>0</v>
      </c>
      <c r="AH11" s="33">
        <f>IF('North Dade'!O13&lt;0,"",'North Dade'!O13)</f>
      </c>
      <c r="AI11" s="44">
        <f>IF(Northeastern!C13=1,1,0)</f>
        <v>1</v>
      </c>
      <c r="AJ11" s="45">
        <f>IF(Northeastern!M13=1,1,0)</f>
        <v>1</v>
      </c>
      <c r="AK11" s="45">
        <f>IF(Northeastern!N13=1,1,0)</f>
        <v>1</v>
      </c>
      <c r="AL11" s="33">
        <f>IF(Northeastern!O13&lt;0,"",Northeastern!O13)</f>
      </c>
      <c r="AM11" s="44">
        <f>IF('Southernmost Coast'!C13=1,1,0)</f>
        <v>0</v>
      </c>
      <c r="AN11" s="45">
        <f>IF('Southernmost Coast'!M13=1,1,0)</f>
        <v>0</v>
      </c>
      <c r="AO11" s="45">
        <f>IF('Southernmost Coast'!N13=1,1,0)</f>
        <v>0</v>
      </c>
      <c r="AP11" s="33">
        <f>IF('Southernmost Coast'!O13&lt;0,"",'Southernmost Coast'!O13)</f>
      </c>
      <c r="AQ11" s="44">
        <f>IF(Southwest!C13=1,1,0)</f>
        <v>0</v>
      </c>
      <c r="AR11" s="45">
        <f>IF(Southwest!M13=1,1,0)</f>
        <v>0</v>
      </c>
      <c r="AS11" s="45">
        <f>IF(Southwest!N13=1,1,0)</f>
        <v>0</v>
      </c>
      <c r="AT11" s="33">
        <f>IF(Southwest!O13&lt;0,"",Southwest!O13)</f>
      </c>
      <c r="AU11" s="44">
        <f>IF('Space Coast'!C13=1,1,0)</f>
        <v>0</v>
      </c>
      <c r="AV11" s="45">
        <f>IF('Space Coast'!M13=1,1,0)</f>
        <v>0</v>
      </c>
      <c r="AW11" s="45">
        <f>IF('Space Coast'!N13=1,1,0)</f>
        <v>0</v>
      </c>
      <c r="AX11" s="33">
        <f>IF('Space Coast'!O13&lt;0,"",'Space Coast'!O13)</f>
      </c>
      <c r="AY11" s="44">
        <f>IF('Treasure Coast'!C13=1,1,0)</f>
        <v>1</v>
      </c>
      <c r="AZ11" s="45">
        <f>IF('Treasure Coast'!M13=1,1,0)</f>
        <v>1</v>
      </c>
      <c r="BA11" s="45">
        <f>IF('Treasure Coast'!N13=1,1,0)</f>
        <v>1</v>
      </c>
      <c r="BB11" s="33">
        <f>IF('Treasure Coast'!O13&lt;0,"",'Treasure Coast'!O13)</f>
      </c>
      <c r="BC11" s="44">
        <f>IF('West Central'!C13=1,1,0)</f>
        <v>0</v>
      </c>
      <c r="BD11" s="45">
        <f>IF('West Central'!M13=1,1,0)</f>
        <v>0</v>
      </c>
      <c r="BE11" s="45">
        <f>IF('West Central'!N13=1,1,0)</f>
        <v>0</v>
      </c>
      <c r="BF11" s="33">
        <f>IF('West Central'!O13&lt;0,"",'West Central'!O13)</f>
      </c>
      <c r="BG11" s="44">
        <f>IF('Western Panhandle'!C13=1,1,0)</f>
        <v>0</v>
      </c>
      <c r="BH11" s="45">
        <f>IF('Western Panhandle'!M13=1,1,0)</f>
        <v>0</v>
      </c>
      <c r="BI11" s="45">
        <f>IF('Western Panhandle'!N13=1,1,0)</f>
        <v>0</v>
      </c>
      <c r="BJ11" s="33">
        <f>IF('Western Panhandle'!O13&lt;0,"",'Western Panhandle'!O13)</f>
      </c>
      <c r="BK11" s="57">
        <f aca="true" t="shared" si="1" ref="BK11:BM13">SUM(C11+G11+K11+O11+S11+W11+AA11+AE11+AI11+AM11+AQ11+AU11+AY11+BC11+BG11)</f>
        <v>4</v>
      </c>
      <c r="BL11" s="58">
        <f t="shared" si="1"/>
        <v>4</v>
      </c>
      <c r="BM11" s="58">
        <f t="shared" si="1"/>
        <v>4</v>
      </c>
      <c r="BN11" s="157">
        <f>SUM(BM11/BK11)</f>
        <v>1</v>
      </c>
      <c r="BO11" s="157"/>
      <c r="BP11" s="65"/>
    </row>
    <row r="12" spans="1:68" s="2" customFormat="1" ht="37.5" customHeight="1">
      <c r="A12" s="32" t="s">
        <v>15</v>
      </c>
      <c r="B12" s="23" t="s">
        <v>36</v>
      </c>
      <c r="C12" s="44">
        <f>IF('Bay Area'!C14=1,1,0)</f>
        <v>1</v>
      </c>
      <c r="D12" s="45">
        <f>IF('Bay Area'!M14=1,1,0)</f>
        <v>1</v>
      </c>
      <c r="E12" s="45">
        <f>IF('Bay Area'!N14=1,1,0)</f>
        <v>1</v>
      </c>
      <c r="F12" s="33">
        <f>IF('Bay Area'!O14&lt;0,"",'Bay Area'!O14)</f>
      </c>
      <c r="G12" s="44">
        <f>IF('Big Bend'!C14=1,1,0)</f>
        <v>1</v>
      </c>
      <c r="H12" s="45">
        <f>IF('Big Bend'!M14=1,1,0)</f>
        <v>1</v>
      </c>
      <c r="I12" s="45">
        <f>IF('Big Bend'!N14=1,1,0)</f>
        <v>1</v>
      </c>
      <c r="J12" s="33">
        <f>IF('Big Bend'!O14&lt;0,"",'Big Bend'!O14)</f>
      </c>
      <c r="K12" s="44">
        <f>IF(Central!C14=1,1,0)</f>
        <v>0</v>
      </c>
      <c r="L12" s="45">
        <f>IF(Central!M14=1,1,0)</f>
        <v>0</v>
      </c>
      <c r="M12" s="45">
        <f>IF(Central!N14=1,1,0)</f>
        <v>0</v>
      </c>
      <c r="N12" s="33">
        <f>IF(Central!O14&lt;0,"",Central!O14)</f>
      </c>
      <c r="O12" s="44">
        <f>IF('Gold Coast'!C14=1,1,0)</f>
        <v>0</v>
      </c>
      <c r="P12" s="45">
        <f>IF('Gold Coast'!M14=1,1,0)</f>
        <v>0</v>
      </c>
      <c r="Q12" s="45">
        <f>IF('Gold Coast'!N14=1,1,0)</f>
        <v>0</v>
      </c>
      <c r="R12" s="33">
        <f>IF('Gold Coast'!O14&lt;0,"",'Gold Coast'!O14)</f>
      </c>
      <c r="S12" s="44">
        <f>IF('Gulf Central'!C14=1,1,0)</f>
        <v>1</v>
      </c>
      <c r="T12" s="45">
        <f>IF('Gulf Central'!M14=1,1,0)</f>
        <v>1</v>
      </c>
      <c r="U12" s="45">
        <f>IF('Gulf Central'!N14=1,1,0)</f>
        <v>1</v>
      </c>
      <c r="V12" s="33">
        <f>IF('Gulf Central'!O14&lt;0,"",'Gulf Central'!O14)</f>
      </c>
      <c r="W12" s="44">
        <f>IF('North Beaches'!C14=1,1,0)</f>
        <v>0</v>
      </c>
      <c r="X12" s="45">
        <f>IF('North Beaches'!M14=1,1,0)</f>
        <v>0</v>
      </c>
      <c r="Y12" s="45">
        <f>IF('North Beaches'!N14=1,1,0)</f>
        <v>0</v>
      </c>
      <c r="Z12" s="33">
        <f>IF('North Beaches'!O14&lt;0,"",'North Beaches'!O14)</f>
      </c>
      <c r="AA12" s="44">
        <f>IF('North Central'!C14=1,1,0)</f>
        <v>1</v>
      </c>
      <c r="AB12" s="45">
        <f>IF('North Central'!M14=1,1,0)</f>
        <v>1</v>
      </c>
      <c r="AC12" s="45">
        <f>IF('North Central'!N14=1,1,0)</f>
        <v>1</v>
      </c>
      <c r="AD12" s="33">
        <f>IF('North Central'!O14&lt;0,"",'North Central'!O14)</f>
      </c>
      <c r="AE12" s="44">
        <f>IF('North Dade'!C14=1,1,0)</f>
        <v>0</v>
      </c>
      <c r="AF12" s="45">
        <f>IF('North Dade'!M14=1,1,0)</f>
        <v>0</v>
      </c>
      <c r="AG12" s="45">
        <f>IF('North Dade'!N14=1,1,0)</f>
        <v>0</v>
      </c>
      <c r="AH12" s="33">
        <f>IF('North Dade'!O14&lt;0,"",'North Dade'!O14)</f>
      </c>
      <c r="AI12" s="44">
        <f>IF(Northeastern!C14=1,1,0)</f>
        <v>0</v>
      </c>
      <c r="AJ12" s="45">
        <f>IF(Northeastern!M14=1,1,0)</f>
        <v>0</v>
      </c>
      <c r="AK12" s="45">
        <f>IF(Northeastern!N14=1,1,0)</f>
        <v>0</v>
      </c>
      <c r="AL12" s="33">
        <f>IF(Northeastern!O14&lt;0,"",Northeastern!O14)</f>
      </c>
      <c r="AM12" s="44">
        <f>IF('Southernmost Coast'!C14=1,1,0)</f>
        <v>0</v>
      </c>
      <c r="AN12" s="45">
        <f>IF('Southernmost Coast'!M14=1,1,0)</f>
        <v>0</v>
      </c>
      <c r="AO12" s="45">
        <f>IF('Southernmost Coast'!N14=1,1,0)</f>
        <v>0</v>
      </c>
      <c r="AP12" s="33">
        <f>IF('Southernmost Coast'!O14&lt;0,"",'Southernmost Coast'!O14)</f>
      </c>
      <c r="AQ12" s="44">
        <f>IF(Southwest!C14=1,1,0)</f>
        <v>1</v>
      </c>
      <c r="AR12" s="45">
        <f>IF(Southwest!M14=1,1,0)</f>
        <v>1</v>
      </c>
      <c r="AS12" s="45">
        <f>IF(Southwest!N14=1,1,0)</f>
        <v>1</v>
      </c>
      <c r="AT12" s="33">
        <f>IF(Southwest!O14&lt;0,"",Southwest!O14)</f>
      </c>
      <c r="AU12" s="44">
        <f>IF('Space Coast'!C14=1,1,0)</f>
        <v>0</v>
      </c>
      <c r="AV12" s="45">
        <f>IF('Space Coast'!M14=1,1,0)</f>
        <v>0</v>
      </c>
      <c r="AW12" s="45">
        <f>IF('Space Coast'!N14=1,1,0)</f>
        <v>0</v>
      </c>
      <c r="AX12" s="33">
        <f>IF('Space Coast'!O14&lt;0,"",'Space Coast'!O14)</f>
      </c>
      <c r="AY12" s="44">
        <f>IF('Treasure Coast'!C14=1,1,0)</f>
        <v>1</v>
      </c>
      <c r="AZ12" s="45">
        <f>IF('Treasure Coast'!M14=1,1,0)</f>
        <v>1</v>
      </c>
      <c r="BA12" s="45">
        <f>IF('Treasure Coast'!N14=1,1,0)</f>
        <v>1</v>
      </c>
      <c r="BB12" s="33">
        <f>IF('Treasure Coast'!O14&lt;0,"",'Treasure Coast'!O14)</f>
      </c>
      <c r="BC12" s="44">
        <f>IF('West Central'!C14=1,1,0)</f>
        <v>0</v>
      </c>
      <c r="BD12" s="45">
        <f>IF('West Central'!M14=1,1,0)</f>
        <v>0</v>
      </c>
      <c r="BE12" s="45">
        <f>IF('West Central'!N14=1,1,0)</f>
        <v>0</v>
      </c>
      <c r="BF12" s="33">
        <f>IF('West Central'!O14&lt;0,"",'West Central'!O14)</f>
      </c>
      <c r="BG12" s="44">
        <f>IF('Western Panhandle'!C14=1,1,0)</f>
        <v>0</v>
      </c>
      <c r="BH12" s="45">
        <f>IF('Western Panhandle'!M14=1,1,0)</f>
        <v>0</v>
      </c>
      <c r="BI12" s="45">
        <f>IF('Western Panhandle'!N14=1,1,0)</f>
        <v>0</v>
      </c>
      <c r="BJ12" s="33">
        <f>IF('Western Panhandle'!O14&lt;0,"",'Western Panhandle'!O14)</f>
      </c>
      <c r="BK12" s="57">
        <f t="shared" si="1"/>
        <v>6</v>
      </c>
      <c r="BL12" s="58">
        <f t="shared" si="1"/>
        <v>6</v>
      </c>
      <c r="BM12" s="58">
        <f t="shared" si="1"/>
        <v>6</v>
      </c>
      <c r="BN12" s="157">
        <f>SUM(BM12/BK12)</f>
        <v>1</v>
      </c>
      <c r="BO12" s="157"/>
      <c r="BP12" s="65"/>
    </row>
    <row r="13" spans="1:68" s="2" customFormat="1" ht="35.25" customHeight="1">
      <c r="A13" s="32" t="s">
        <v>16</v>
      </c>
      <c r="B13" s="22" t="s">
        <v>37</v>
      </c>
      <c r="C13" s="44">
        <f>IF('Bay Area'!C15=1,1,0)</f>
        <v>1</v>
      </c>
      <c r="D13" s="45">
        <f>IF('Bay Area'!M15=1,1,0)</f>
        <v>1</v>
      </c>
      <c r="E13" s="45">
        <f>IF('Bay Area'!N15=1,1,0)</f>
        <v>1</v>
      </c>
      <c r="F13" s="33">
        <f>IF('Bay Area'!O15&lt;0,"",'Bay Area'!O15)</f>
      </c>
      <c r="G13" s="44">
        <f>IF('Big Bend'!C15=1,1,0)</f>
        <v>0</v>
      </c>
      <c r="H13" s="45">
        <f>IF('Big Bend'!M15=1,1,0)</f>
        <v>0</v>
      </c>
      <c r="I13" s="45">
        <f>IF('Big Bend'!N15=1,1,0)</f>
        <v>0</v>
      </c>
      <c r="J13" s="33">
        <f>IF('Big Bend'!O15&lt;0,"",'Big Bend'!O15)</f>
      </c>
      <c r="K13" s="44">
        <f>IF(Central!C15=1,1,0)</f>
        <v>1</v>
      </c>
      <c r="L13" s="45">
        <f>IF(Central!M15=1,1,0)</f>
        <v>1</v>
      </c>
      <c r="M13" s="45">
        <f>IF(Central!N15=1,1,0)</f>
        <v>1</v>
      </c>
      <c r="N13" s="33">
        <f>IF(Central!O15&lt;0,"",Central!O15)</f>
      </c>
      <c r="O13" s="44">
        <f>IF('Gold Coast'!C15=1,1,0)</f>
        <v>0</v>
      </c>
      <c r="P13" s="45">
        <f>IF('Gold Coast'!M15=1,1,0)</f>
        <v>0</v>
      </c>
      <c r="Q13" s="45">
        <f>IF('Gold Coast'!N15=1,1,0)</f>
        <v>0</v>
      </c>
      <c r="R13" s="33">
        <f>IF('Gold Coast'!O15&lt;0,"",'Gold Coast'!O15)</f>
      </c>
      <c r="S13" s="44">
        <f>IF('Gulf Central'!C15=1,1,0)</f>
        <v>1</v>
      </c>
      <c r="T13" s="45">
        <f>IF('Gulf Central'!M15=1,1,0)</f>
        <v>1</v>
      </c>
      <c r="U13" s="45">
        <f>IF('Gulf Central'!N15=1,1,0)</f>
        <v>1</v>
      </c>
      <c r="V13" s="33">
        <f>IF('Gulf Central'!O15&lt;0,"",'Gulf Central'!O15)</f>
      </c>
      <c r="W13" s="44">
        <f>IF('North Beaches'!C15=1,1,0)</f>
        <v>1</v>
      </c>
      <c r="X13" s="45">
        <f>IF('North Beaches'!M15=1,1,0)</f>
        <v>1</v>
      </c>
      <c r="Y13" s="45">
        <f>IF('North Beaches'!N15=1,1,0)</f>
        <v>1</v>
      </c>
      <c r="Z13" s="33">
        <f>IF('North Beaches'!O15&lt;0,"",'North Beaches'!O15)</f>
      </c>
      <c r="AA13" s="44">
        <f>IF('North Central'!C15=1,1,0)</f>
        <v>0</v>
      </c>
      <c r="AB13" s="45">
        <f>IF('North Central'!M15=1,1,0)</f>
        <v>0</v>
      </c>
      <c r="AC13" s="45">
        <f>IF('North Central'!N15=1,1,0)</f>
        <v>0</v>
      </c>
      <c r="AD13" s="33">
        <f>IF('North Central'!O15&lt;0,"",'North Central'!O15)</f>
      </c>
      <c r="AE13" s="44">
        <f>IF('North Dade'!C15=1,1,0)</f>
        <v>0</v>
      </c>
      <c r="AF13" s="45">
        <f>IF('North Dade'!M15=1,1,0)</f>
        <v>0</v>
      </c>
      <c r="AG13" s="45">
        <f>IF('North Dade'!N15=1,1,0)</f>
        <v>0</v>
      </c>
      <c r="AH13" s="33">
        <f>IF('North Dade'!O15&lt;0,"",'North Dade'!O15)</f>
      </c>
      <c r="AI13" s="44">
        <f>IF(Northeastern!C15=1,1,0)</f>
        <v>1</v>
      </c>
      <c r="AJ13" s="45">
        <f>IF(Northeastern!M15=1,1,0)</f>
        <v>1</v>
      </c>
      <c r="AK13" s="45">
        <f>IF(Northeastern!N15=1,1,0)</f>
        <v>1</v>
      </c>
      <c r="AL13" s="33">
        <f>IF(Northeastern!O15&lt;0,"",Northeastern!O15)</f>
      </c>
      <c r="AM13" s="44">
        <f>IF('Southernmost Coast'!C15=1,1,0)</f>
        <v>1</v>
      </c>
      <c r="AN13" s="45">
        <f>IF('Southernmost Coast'!M15=1,1,0)</f>
        <v>1</v>
      </c>
      <c r="AO13" s="45">
        <f>IF('Southernmost Coast'!N15=1,1,0)</f>
        <v>1</v>
      </c>
      <c r="AP13" s="33">
        <f>IF('Southernmost Coast'!O15&lt;0,"",'Southernmost Coast'!O15)</f>
      </c>
      <c r="AQ13" s="44">
        <f>IF(Southwest!C15=1,1,0)</f>
        <v>1</v>
      </c>
      <c r="AR13" s="45">
        <f>IF(Southwest!M15=1,1,0)</f>
        <v>1</v>
      </c>
      <c r="AS13" s="45">
        <f>IF(Southwest!N15=1,1,0)</f>
        <v>1</v>
      </c>
      <c r="AT13" s="33">
        <f>IF(Southwest!O15&lt;0,"",Southwest!O15)</f>
      </c>
      <c r="AU13" s="44">
        <f>IF('Space Coast'!C15=1,1,0)</f>
        <v>0</v>
      </c>
      <c r="AV13" s="45">
        <f>IF('Space Coast'!M15=1,1,0)</f>
        <v>0</v>
      </c>
      <c r="AW13" s="45">
        <f>IF('Space Coast'!N15=1,1,0)</f>
        <v>0</v>
      </c>
      <c r="AX13" s="33">
        <f>IF('Space Coast'!O15&lt;0,"",'Space Coast'!O15)</f>
      </c>
      <c r="AY13" s="44">
        <f>IF('Treasure Coast'!C15=1,1,0)</f>
        <v>1</v>
      </c>
      <c r="AZ13" s="45">
        <f>IF('Treasure Coast'!M15=1,1,0)</f>
        <v>1</v>
      </c>
      <c r="BA13" s="45">
        <f>IF('Treasure Coast'!N15=1,1,0)</f>
        <v>1</v>
      </c>
      <c r="BB13" s="33">
        <f>IF('Treasure Coast'!O15&lt;0,"",'Treasure Coast'!O15)</f>
      </c>
      <c r="BC13" s="44">
        <f>IF('West Central'!C15=1,1,0)</f>
        <v>0</v>
      </c>
      <c r="BD13" s="45">
        <f>IF('West Central'!M15=1,1,0)</f>
        <v>0</v>
      </c>
      <c r="BE13" s="45">
        <f>IF('West Central'!N15=1,1,0)</f>
        <v>0</v>
      </c>
      <c r="BF13" s="33">
        <f>IF('West Central'!O15&lt;0,"",'West Central'!O15)</f>
      </c>
      <c r="BG13" s="44">
        <f>IF('Western Panhandle'!C15=1,1,0)</f>
        <v>0</v>
      </c>
      <c r="BH13" s="45">
        <f>IF('Western Panhandle'!M15=1,1,0)</f>
        <v>0</v>
      </c>
      <c r="BI13" s="45">
        <f>IF('Western Panhandle'!N15=1,1,0)</f>
        <v>0</v>
      </c>
      <c r="BJ13" s="33">
        <f>IF('Western Panhandle'!O15&lt;0,"",'Western Panhandle'!O15)</f>
      </c>
      <c r="BK13" s="57">
        <f t="shared" si="1"/>
        <v>8</v>
      </c>
      <c r="BL13" s="58">
        <f t="shared" si="1"/>
        <v>8</v>
      </c>
      <c r="BM13" s="58">
        <f t="shared" si="1"/>
        <v>8</v>
      </c>
      <c r="BN13" s="157">
        <f>SUM(BM13/BK13)</f>
        <v>1</v>
      </c>
      <c r="BO13" s="157"/>
      <c r="BP13" s="65"/>
    </row>
    <row r="14" spans="1:68" s="2" customFormat="1" ht="5.25" customHeight="1">
      <c r="A14" s="32"/>
      <c r="B14" s="23"/>
      <c r="C14" s="44"/>
      <c r="D14" s="45"/>
      <c r="E14" s="45"/>
      <c r="F14" s="33">
        <f>IF('Bay Area'!O16&lt;0,"",'Bay Area'!O16)</f>
      </c>
      <c r="G14" s="44"/>
      <c r="H14" s="45"/>
      <c r="I14" s="45"/>
      <c r="J14" s="33"/>
      <c r="K14" s="44"/>
      <c r="L14" s="45"/>
      <c r="M14" s="45"/>
      <c r="N14" s="33"/>
      <c r="O14" s="44"/>
      <c r="P14" s="45"/>
      <c r="Q14" s="45"/>
      <c r="R14" s="33"/>
      <c r="S14" s="44"/>
      <c r="T14" s="45"/>
      <c r="U14" s="45"/>
      <c r="V14" s="33"/>
      <c r="W14" s="44"/>
      <c r="X14" s="45"/>
      <c r="Y14" s="45"/>
      <c r="Z14" s="33"/>
      <c r="AA14" s="44"/>
      <c r="AB14" s="45"/>
      <c r="AC14" s="45"/>
      <c r="AD14" s="33"/>
      <c r="AE14" s="44"/>
      <c r="AF14" s="45"/>
      <c r="AG14" s="45"/>
      <c r="AH14" s="33"/>
      <c r="AI14" s="44"/>
      <c r="AJ14" s="45"/>
      <c r="AK14" s="45"/>
      <c r="AL14" s="33"/>
      <c r="AM14" s="44"/>
      <c r="AN14" s="45"/>
      <c r="AO14" s="45"/>
      <c r="AP14" s="33">
        <f>IF('Southernmost Coast'!O16&lt;0,"",'Southernmost Coast'!O16)</f>
      </c>
      <c r="AQ14" s="44"/>
      <c r="AR14" s="45"/>
      <c r="AS14" s="45"/>
      <c r="AT14" s="33"/>
      <c r="AU14" s="44"/>
      <c r="AV14" s="45"/>
      <c r="AW14" s="45"/>
      <c r="AX14" s="33"/>
      <c r="AY14" s="44"/>
      <c r="AZ14" s="45"/>
      <c r="BA14" s="45"/>
      <c r="BB14" s="33"/>
      <c r="BC14" s="44"/>
      <c r="BD14" s="45"/>
      <c r="BE14" s="45"/>
      <c r="BF14" s="33"/>
      <c r="BG14" s="44"/>
      <c r="BH14" s="45"/>
      <c r="BI14" s="45"/>
      <c r="BJ14" s="33"/>
      <c r="BK14" s="57"/>
      <c r="BL14" s="58"/>
      <c r="BM14" s="58"/>
      <c r="BN14" s="157"/>
      <c r="BO14" s="157"/>
      <c r="BP14" s="65"/>
    </row>
    <row r="15" spans="1:68" s="2" customFormat="1" ht="49.5" customHeight="1">
      <c r="A15" s="32" t="s">
        <v>9</v>
      </c>
      <c r="B15" s="10" t="s">
        <v>29</v>
      </c>
      <c r="C15" s="44">
        <f>IF('Bay Area'!C17=1,1,0)</f>
        <v>0</v>
      </c>
      <c r="D15" s="45">
        <f>IF('Bay Area'!M17=1,1,0)</f>
        <v>0</v>
      </c>
      <c r="E15" s="45">
        <f>IF('Bay Area'!N17=1,1,0)</f>
        <v>0</v>
      </c>
      <c r="F15" s="33">
        <f>IF('Bay Area'!O17&lt;0,"",'Bay Area'!O17)</f>
      </c>
      <c r="G15" s="44">
        <f>IF('Big Bend'!C17=1,1,0)</f>
        <v>0</v>
      </c>
      <c r="H15" s="45">
        <f>IF('Big Bend'!M17=1,1,0)</f>
        <v>0</v>
      </c>
      <c r="I15" s="45">
        <f>IF('Big Bend'!N17=1,1,0)</f>
        <v>0</v>
      </c>
      <c r="J15" s="33">
        <f>IF('Big Bend'!O17&lt;0,"",'Big Bend'!O17)</f>
      </c>
      <c r="K15" s="44">
        <f>IF(Central!C17=1,1,0)</f>
        <v>0</v>
      </c>
      <c r="L15" s="45">
        <f>IF(Central!M17=1,1,0)</f>
        <v>0</v>
      </c>
      <c r="M15" s="45">
        <f>IF(Central!N17=1,1,0)</f>
        <v>0</v>
      </c>
      <c r="N15" s="33">
        <f>IF(Central!O17&lt;0,"",Central!O17)</f>
      </c>
      <c r="O15" s="44">
        <f>IF('Gold Coast'!C17=1,1,0)</f>
        <v>0</v>
      </c>
      <c r="P15" s="45">
        <f>IF('Gold Coast'!M17=1,1,0)</f>
        <v>0</v>
      </c>
      <c r="Q15" s="45">
        <f>IF('Gold Coast'!N17=1,1,0)</f>
        <v>0</v>
      </c>
      <c r="R15" s="33">
        <f>IF('Gold Coast'!O17&lt;0,"",'Gold Coast'!O17)</f>
      </c>
      <c r="S15" s="44">
        <f>IF('Gulf Central'!C17=1,1,0)</f>
        <v>0</v>
      </c>
      <c r="T15" s="45">
        <f>IF('Gulf Central'!M17=1,1,0)</f>
        <v>0</v>
      </c>
      <c r="U15" s="45">
        <f>IF('Gulf Central'!N17=1,1,0)</f>
        <v>0</v>
      </c>
      <c r="V15" s="33">
        <f>IF('Gulf Central'!O17&lt;0,"",'Gulf Central'!O17)</f>
      </c>
      <c r="W15" s="44">
        <f>IF('North Beaches'!C17=1,1,0)</f>
        <v>0</v>
      </c>
      <c r="X15" s="45">
        <f>IF('North Beaches'!M17=1,1,0)</f>
        <v>0</v>
      </c>
      <c r="Y15" s="45">
        <f>IF('North Beaches'!N17=1,1,0)</f>
        <v>0</v>
      </c>
      <c r="Z15" s="33">
        <f>IF('North Beaches'!O17&lt;0,"",'North Beaches'!O17)</f>
      </c>
      <c r="AA15" s="44">
        <f>IF('North Central'!C17=1,1,0)</f>
        <v>0</v>
      </c>
      <c r="AB15" s="45">
        <f>IF('North Central'!M17=1,1,0)</f>
        <v>0</v>
      </c>
      <c r="AC15" s="45">
        <f>IF('North Central'!N17=1,1,0)</f>
        <v>0</v>
      </c>
      <c r="AD15" s="33">
        <f>IF('North Central'!O17&lt;0,"",'North Central'!O17)</f>
      </c>
      <c r="AE15" s="44">
        <f>IF('North Dade'!C17=1,1,0)</f>
        <v>0</v>
      </c>
      <c r="AF15" s="45">
        <f>IF('North Dade'!M17=1,1,0)</f>
        <v>0</v>
      </c>
      <c r="AG15" s="45">
        <f>IF('North Dade'!N17=1,1,0)</f>
        <v>0</v>
      </c>
      <c r="AH15" s="33">
        <f>IF('North Dade'!O17&lt;0,"",'North Dade'!O17)</f>
      </c>
      <c r="AI15" s="44">
        <f>IF(Northeastern!C17=1,1,0)</f>
        <v>0</v>
      </c>
      <c r="AJ15" s="45">
        <f>IF(Northeastern!M17=1,1,0)</f>
        <v>0</v>
      </c>
      <c r="AK15" s="45">
        <f>IF(Northeastern!N17=1,1,0)</f>
        <v>0</v>
      </c>
      <c r="AL15" s="33">
        <f>IF(Northeastern!O17&lt;0,"",Northeastern!O17)</f>
      </c>
      <c r="AM15" s="44">
        <f>IF('Southernmost Coast'!C17=1,1,0)</f>
        <v>0</v>
      </c>
      <c r="AN15" s="45">
        <f>IF('Southernmost Coast'!M17=1,1,0)</f>
        <v>0</v>
      </c>
      <c r="AO15" s="45">
        <f>IF('Southernmost Coast'!N17=1,1,0)</f>
        <v>0</v>
      </c>
      <c r="AP15" s="33">
        <f>IF('Southernmost Coast'!O17&lt;0,"",'Southernmost Coast'!O17)</f>
      </c>
      <c r="AQ15" s="44">
        <f>IF(Southwest!C17=1,1,0)</f>
        <v>0</v>
      </c>
      <c r="AR15" s="45">
        <f>IF(Southwest!M17=1,1,0)</f>
        <v>0</v>
      </c>
      <c r="AS15" s="45">
        <f>IF(Southwest!N17=1,1,0)</f>
        <v>0</v>
      </c>
      <c r="AT15" s="33">
        <f>IF(Southwest!O17&lt;0,"",Southwest!O17)</f>
      </c>
      <c r="AU15" s="44">
        <f>IF('Space Coast'!C17=1,1,0)</f>
        <v>0</v>
      </c>
      <c r="AV15" s="45">
        <f>IF('Space Coast'!M17=1,1,0)</f>
        <v>0</v>
      </c>
      <c r="AW15" s="45">
        <f>IF('Space Coast'!N17=1,1,0)</f>
        <v>0</v>
      </c>
      <c r="AX15" s="33">
        <f>IF('Space Coast'!O17&lt;0,"",'Space Coast'!O17)</f>
      </c>
      <c r="AY15" s="44">
        <f>IF('Treasure Coast'!C17=1,1,0)</f>
        <v>0</v>
      </c>
      <c r="AZ15" s="45">
        <f>IF('Treasure Coast'!M17=1,1,0)</f>
        <v>0</v>
      </c>
      <c r="BA15" s="45">
        <f>IF('Treasure Coast'!N17=1,1,0)</f>
        <v>0</v>
      </c>
      <c r="BB15" s="33">
        <f>IF('Treasure Coast'!O17&lt;0,"",'Treasure Coast'!O17)</f>
      </c>
      <c r="BC15" s="44">
        <f>IF('West Central'!C17=1,1,0)</f>
        <v>0</v>
      </c>
      <c r="BD15" s="45">
        <f>IF('West Central'!M17=1,1,0)</f>
        <v>0</v>
      </c>
      <c r="BE15" s="45">
        <f>IF('West Central'!N17=1,1,0)</f>
        <v>0</v>
      </c>
      <c r="BF15" s="33">
        <f>IF('West Central'!O17&lt;0,"",'West Central'!O17)</f>
      </c>
      <c r="BG15" s="44">
        <f>IF('Western Panhandle'!C17=1,1,0)</f>
        <v>0</v>
      </c>
      <c r="BH15" s="45">
        <f>IF('Western Panhandle'!M17=1,1,0)</f>
        <v>0</v>
      </c>
      <c r="BI15" s="45">
        <f>IF('Western Panhandle'!N17=1,1,0)</f>
        <v>0</v>
      </c>
      <c r="BJ15" s="33">
        <f>IF('Western Panhandle'!O17&lt;0,"",'Western Panhandle'!O17)</f>
      </c>
      <c r="BK15" s="57">
        <f aca="true" t="shared" si="2" ref="BK15:BM18">SUM(C15+G15+K15+O15+S15+W15+AA15+AE15+AI15+AM15+AQ15+AU15+AY15+BC15+BG15)</f>
        <v>0</v>
      </c>
      <c r="BL15" s="58">
        <f t="shared" si="2"/>
        <v>0</v>
      </c>
      <c r="BM15" s="58">
        <f t="shared" si="2"/>
        <v>0</v>
      </c>
      <c r="BN15" s="158"/>
      <c r="BO15" s="158"/>
      <c r="BP15" s="108"/>
    </row>
    <row r="16" spans="1:68" s="2" customFormat="1" ht="30.75" customHeight="1">
      <c r="A16" s="32" t="s">
        <v>17</v>
      </c>
      <c r="B16" s="72" t="s">
        <v>86</v>
      </c>
      <c r="C16" s="44">
        <f>IF('Bay Area'!C18=1,1,0)</f>
        <v>0</v>
      </c>
      <c r="D16" s="45">
        <f>IF('Bay Area'!M18=1,1,0)</f>
        <v>0</v>
      </c>
      <c r="E16" s="45">
        <f>IF('Bay Area'!N18=1,1,0)</f>
        <v>0</v>
      </c>
      <c r="F16" s="33">
        <f>IF('Bay Area'!O18&lt;0,"",'Bay Area'!O18)</f>
      </c>
      <c r="G16" s="44">
        <f>IF('Big Bend'!C18=1,1,0)</f>
        <v>0</v>
      </c>
      <c r="H16" s="45">
        <f>IF('Big Bend'!M18=1,1,0)</f>
        <v>0</v>
      </c>
      <c r="I16" s="45">
        <f>IF('Big Bend'!N18=1,1,0)</f>
        <v>0</v>
      </c>
      <c r="J16" s="33">
        <f>IF('Big Bend'!O18&lt;0,"",'Big Bend'!O18)</f>
      </c>
      <c r="K16" s="44">
        <f>IF(Central!C18=1,1,0)</f>
        <v>0</v>
      </c>
      <c r="L16" s="45">
        <f>IF(Central!M18=1,1,0)</f>
        <v>0</v>
      </c>
      <c r="M16" s="45">
        <f>IF(Central!N18=1,1,0)</f>
        <v>0</v>
      </c>
      <c r="N16" s="33">
        <f>IF(Central!O18&lt;0,"",Central!O18)</f>
      </c>
      <c r="O16" s="44">
        <f>IF('Gold Coast'!C18=1,1,0)</f>
        <v>0</v>
      </c>
      <c r="P16" s="45">
        <f>IF('Gold Coast'!M18=1,1,0)</f>
        <v>0</v>
      </c>
      <c r="Q16" s="45">
        <f>IF('Gold Coast'!N18=1,1,0)</f>
        <v>0</v>
      </c>
      <c r="R16" s="33">
        <f>IF('Gold Coast'!O18&lt;0,"",'Gold Coast'!O18)</f>
      </c>
      <c r="S16" s="44">
        <f>IF('Gulf Central'!C18=1,1,0)</f>
        <v>0</v>
      </c>
      <c r="T16" s="45">
        <f>IF('Gulf Central'!M18=1,1,0)</f>
        <v>0</v>
      </c>
      <c r="U16" s="45">
        <f>IF('Gulf Central'!N18=1,1,0)</f>
        <v>0</v>
      </c>
      <c r="V16" s="33">
        <f>IF('Gulf Central'!O18&lt;0,"",'Gulf Central'!O18)</f>
      </c>
      <c r="W16" s="44">
        <f>IF('North Beaches'!C18=1,1,0)</f>
        <v>0</v>
      </c>
      <c r="X16" s="45">
        <f>IF('North Beaches'!M18=1,1,0)</f>
        <v>0</v>
      </c>
      <c r="Y16" s="45">
        <f>IF('North Beaches'!N18=1,1,0)</f>
        <v>0</v>
      </c>
      <c r="Z16" s="33">
        <f>IF('North Beaches'!O18&lt;0,"",'North Beaches'!O18)</f>
      </c>
      <c r="AA16" s="44">
        <f>IF('North Central'!C18=1,1,0)</f>
        <v>0</v>
      </c>
      <c r="AB16" s="45">
        <f>IF('North Central'!M18=1,1,0)</f>
        <v>0</v>
      </c>
      <c r="AC16" s="45">
        <f>IF('North Central'!N18=1,1,0)</f>
        <v>0</v>
      </c>
      <c r="AD16" s="33">
        <f>IF('North Central'!O18&lt;0,"",'North Central'!O18)</f>
      </c>
      <c r="AE16" s="44">
        <f>IF('North Dade'!C18=1,1,0)</f>
        <v>0</v>
      </c>
      <c r="AF16" s="45">
        <f>IF('North Dade'!M18=1,1,0)</f>
        <v>0</v>
      </c>
      <c r="AG16" s="45">
        <f>IF('North Dade'!N18=1,1,0)</f>
        <v>0</v>
      </c>
      <c r="AH16" s="33">
        <f>IF('North Dade'!O18&lt;0,"",'North Dade'!O18)</f>
      </c>
      <c r="AI16" s="44">
        <f>IF(Northeastern!C18=1,1,0)</f>
        <v>0</v>
      </c>
      <c r="AJ16" s="45">
        <f>IF(Northeastern!M18=1,1,0)</f>
        <v>0</v>
      </c>
      <c r="AK16" s="45">
        <f>IF(Northeastern!N18=1,1,0)</f>
        <v>0</v>
      </c>
      <c r="AL16" s="33">
        <f>IF(Northeastern!O18&lt;0,"",Northeastern!O18)</f>
      </c>
      <c r="AM16" s="44">
        <f>IF('Southernmost Coast'!C18=1,1,0)</f>
        <v>0</v>
      </c>
      <c r="AN16" s="45">
        <f>IF('Southernmost Coast'!M18=1,1,0)</f>
        <v>0</v>
      </c>
      <c r="AO16" s="45">
        <f>IF('Southernmost Coast'!N18=1,1,0)</f>
        <v>0</v>
      </c>
      <c r="AP16" s="33">
        <f>IF('Southernmost Coast'!O18&lt;0,"",'Southernmost Coast'!O18)</f>
      </c>
      <c r="AQ16" s="44">
        <f>IF(Southwest!C18=1,1,0)</f>
        <v>0</v>
      </c>
      <c r="AR16" s="45">
        <f>IF(Southwest!M18=1,1,0)</f>
        <v>0</v>
      </c>
      <c r="AS16" s="45">
        <f>IF(Southwest!N18=1,1,0)</f>
        <v>0</v>
      </c>
      <c r="AT16" s="33">
        <f>IF(Southwest!O18&lt;0,"",Southwest!O18)</f>
      </c>
      <c r="AU16" s="44">
        <f>IF('Space Coast'!C18=1,1,0)</f>
        <v>0</v>
      </c>
      <c r="AV16" s="45">
        <f>IF('Space Coast'!M18=1,1,0)</f>
        <v>0</v>
      </c>
      <c r="AW16" s="45">
        <f>IF('Space Coast'!N18=1,1,0)</f>
        <v>0</v>
      </c>
      <c r="AX16" s="33">
        <f>IF('Space Coast'!O18&lt;0,"",'Space Coast'!O18)</f>
      </c>
      <c r="AY16" s="44">
        <f>IF('Treasure Coast'!C18=1,1,0)</f>
        <v>0</v>
      </c>
      <c r="AZ16" s="45">
        <f>IF('Treasure Coast'!M18=1,1,0)</f>
        <v>0</v>
      </c>
      <c r="BA16" s="45">
        <f>IF('Treasure Coast'!N18=1,1,0)</f>
        <v>0</v>
      </c>
      <c r="BB16" s="33">
        <f>IF('Treasure Coast'!O18&lt;0,"",'Treasure Coast'!O18)</f>
      </c>
      <c r="BC16" s="44">
        <f>IF('West Central'!C18=1,1,0)</f>
        <v>0</v>
      </c>
      <c r="BD16" s="45">
        <f>IF('West Central'!M18=1,1,0)</f>
        <v>0</v>
      </c>
      <c r="BE16" s="45">
        <f>IF('West Central'!N18=1,1,0)</f>
        <v>0</v>
      </c>
      <c r="BF16" s="33">
        <f>IF('West Central'!O18&lt;0,"",'West Central'!O18)</f>
      </c>
      <c r="BG16" s="44">
        <f>IF('Western Panhandle'!C18=1,1,0)</f>
        <v>0</v>
      </c>
      <c r="BH16" s="45">
        <f>IF('Western Panhandle'!M18=1,1,0)</f>
        <v>0</v>
      </c>
      <c r="BI16" s="45">
        <f>IF('Western Panhandle'!N18=1,1,0)</f>
        <v>0</v>
      </c>
      <c r="BJ16" s="33">
        <f>IF('Western Panhandle'!O18&lt;0,"",'Western Panhandle'!O18)</f>
      </c>
      <c r="BK16" s="57">
        <f t="shared" si="2"/>
        <v>0</v>
      </c>
      <c r="BL16" s="58">
        <f t="shared" si="2"/>
        <v>0</v>
      </c>
      <c r="BM16" s="58">
        <f t="shared" si="2"/>
        <v>0</v>
      </c>
      <c r="BN16" s="158"/>
      <c r="BO16" s="158"/>
      <c r="BP16" s="108"/>
    </row>
    <row r="17" spans="1:68" s="2" customFormat="1" ht="34.5" customHeight="1">
      <c r="A17" s="32" t="s">
        <v>122</v>
      </c>
      <c r="B17" s="10" t="s">
        <v>123</v>
      </c>
      <c r="C17" s="44">
        <f>IF('Bay Area'!C19=1,1,0)</f>
        <v>0</v>
      </c>
      <c r="D17" s="45">
        <f>IF('Bay Area'!M19=1,1,0)</f>
        <v>0</v>
      </c>
      <c r="E17" s="45">
        <f>IF('Bay Area'!N19=1,1,0)</f>
        <v>0</v>
      </c>
      <c r="F17" s="33">
        <f>IF('Bay Area'!O19&lt;0,"",'Bay Area'!O19)</f>
      </c>
      <c r="G17" s="44">
        <f>IF('Big Bend'!C19=1,1,0)</f>
        <v>0</v>
      </c>
      <c r="H17" s="45">
        <f>IF('Big Bend'!M19=1,1,0)</f>
        <v>0</v>
      </c>
      <c r="I17" s="45">
        <f>IF('Big Bend'!N19=1,1,0)</f>
        <v>0</v>
      </c>
      <c r="J17" s="33">
        <f>IF('Big Bend'!O19&lt;0,"",'Big Bend'!O19)</f>
      </c>
      <c r="K17" s="44">
        <f>IF(Central!C19=1,1,0)</f>
        <v>0</v>
      </c>
      <c r="L17" s="45">
        <f>IF(Central!M19=1,1,0)</f>
        <v>0</v>
      </c>
      <c r="M17" s="45">
        <f>IF(Central!N19=1,1,0)</f>
        <v>0</v>
      </c>
      <c r="N17" s="33">
        <f>IF(Central!O19&lt;0,"",Central!O19)</f>
      </c>
      <c r="O17" s="44">
        <f>IF('Gold Coast'!C19=1,1,0)</f>
        <v>0</v>
      </c>
      <c r="P17" s="45">
        <f>IF('Gold Coast'!M19=1,1,0)</f>
        <v>0</v>
      </c>
      <c r="Q17" s="45">
        <f>IF('Gold Coast'!N19=1,1,0)</f>
        <v>0</v>
      </c>
      <c r="R17" s="33">
        <f>IF('Gold Coast'!O19&lt;0,"",'Gold Coast'!O19)</f>
      </c>
      <c r="S17" s="44">
        <f>IF('Gulf Central'!C19=1,1,0)</f>
        <v>0</v>
      </c>
      <c r="T17" s="45">
        <f>IF('Gulf Central'!M19=1,1,0)</f>
        <v>0</v>
      </c>
      <c r="U17" s="45">
        <f>IF('Gulf Central'!N19=1,1,0)</f>
        <v>0</v>
      </c>
      <c r="V17" s="33">
        <f>IF('Gulf Central'!O19&lt;0,"",'Gulf Central'!O19)</f>
      </c>
      <c r="W17" s="44">
        <f>IF('North Beaches'!C19=1,1,0)</f>
        <v>0</v>
      </c>
      <c r="X17" s="45">
        <f>IF('North Beaches'!M19=1,1,0)</f>
        <v>0</v>
      </c>
      <c r="Y17" s="45">
        <f>IF('North Beaches'!N19=1,1,0)</f>
        <v>0</v>
      </c>
      <c r="Z17" s="33">
        <f>IF('North Beaches'!O19&lt;0,"",'North Beaches'!O19)</f>
      </c>
      <c r="AA17" s="44">
        <f>IF('North Central'!C19=1,1,0)</f>
        <v>0</v>
      </c>
      <c r="AB17" s="45">
        <f>IF('North Central'!M19=1,1,0)</f>
        <v>0</v>
      </c>
      <c r="AC17" s="45">
        <f>IF('North Central'!N19=1,1,0)</f>
        <v>0</v>
      </c>
      <c r="AD17" s="33">
        <f>IF('North Central'!O19&lt;0,"",'North Central'!O19)</f>
      </c>
      <c r="AE17" s="44">
        <f>IF('North Dade'!C19=1,1,0)</f>
        <v>0</v>
      </c>
      <c r="AF17" s="45">
        <f>IF('North Dade'!M19=1,1,0)</f>
        <v>0</v>
      </c>
      <c r="AG17" s="45">
        <f>IF('North Dade'!N19=1,1,0)</f>
        <v>0</v>
      </c>
      <c r="AH17" s="33">
        <f>IF('North Dade'!O19&lt;0,"",'North Dade'!O19)</f>
      </c>
      <c r="AI17" s="44">
        <f>IF(Northeastern!C19=1,1,0)</f>
        <v>0</v>
      </c>
      <c r="AJ17" s="45">
        <f>IF(Northeastern!M19=1,1,0)</f>
        <v>0</v>
      </c>
      <c r="AK17" s="45">
        <f>IF(Northeastern!N19=1,1,0)</f>
        <v>0</v>
      </c>
      <c r="AL17" s="33">
        <f>IF(Northeastern!O19&lt;0,"",Northeastern!O19)</f>
      </c>
      <c r="AM17" s="44">
        <f>IF('Southernmost Coast'!C19=1,1,0)</f>
        <v>0</v>
      </c>
      <c r="AN17" s="45">
        <f>IF('Southernmost Coast'!M19=1,1,0)</f>
        <v>0</v>
      </c>
      <c r="AO17" s="45">
        <f>IF('Southernmost Coast'!N19=1,1,0)</f>
        <v>0</v>
      </c>
      <c r="AP17" s="33">
        <f>IF('Southernmost Coast'!O19&lt;0,"",'Southernmost Coast'!O19)</f>
      </c>
      <c r="AQ17" s="44">
        <f>IF(Southwest!C19=1,1,0)</f>
        <v>0</v>
      </c>
      <c r="AR17" s="45">
        <f>IF(Southwest!M19=1,1,0)</f>
        <v>0</v>
      </c>
      <c r="AS17" s="45">
        <f>IF(Southwest!N19=1,1,0)</f>
        <v>0</v>
      </c>
      <c r="AT17" s="33">
        <f>IF(Southwest!O19&lt;0,"",Southwest!O19)</f>
      </c>
      <c r="AU17" s="44">
        <f>IF('Space Coast'!C19=1,1,0)</f>
        <v>0</v>
      </c>
      <c r="AV17" s="45">
        <f>IF('Space Coast'!M19=1,1,0)</f>
        <v>0</v>
      </c>
      <c r="AW17" s="45">
        <f>IF('Space Coast'!N19=1,1,0)</f>
        <v>0</v>
      </c>
      <c r="AX17" s="33">
        <f>IF('Space Coast'!O19&lt;0,"",'Space Coast'!O19)</f>
      </c>
      <c r="AY17" s="44">
        <f>IF('Treasure Coast'!C19=1,1,0)</f>
        <v>0</v>
      </c>
      <c r="AZ17" s="45">
        <f>IF('Treasure Coast'!M19=1,1,0)</f>
        <v>0</v>
      </c>
      <c r="BA17" s="45">
        <f>IF('Treasure Coast'!N19=1,1,0)</f>
        <v>0</v>
      </c>
      <c r="BB17" s="33">
        <f>IF('Treasure Coast'!O19&lt;0,"",'Treasure Coast'!O19)</f>
      </c>
      <c r="BC17" s="44">
        <f>IF('West Central'!C19=1,1,0)</f>
        <v>0</v>
      </c>
      <c r="BD17" s="45">
        <f>IF('West Central'!M19=1,1,0)</f>
        <v>0</v>
      </c>
      <c r="BE17" s="45">
        <f>IF('West Central'!N19=1,1,0)</f>
        <v>0</v>
      </c>
      <c r="BF17" s="33">
        <f>IF('West Central'!O19&lt;0,"",'West Central'!O19)</f>
      </c>
      <c r="BG17" s="44">
        <f>IF('Western Panhandle'!C19=1,1,0)</f>
        <v>0</v>
      </c>
      <c r="BH17" s="45">
        <f>IF('Western Panhandle'!M19=1,1,0)</f>
        <v>0</v>
      </c>
      <c r="BI17" s="45">
        <f>IF('Western Panhandle'!N19=1,1,0)</f>
        <v>0</v>
      </c>
      <c r="BJ17" s="33">
        <f>IF('Western Panhandle'!O19&lt;0,"",'Western Panhandle'!O19)</f>
      </c>
      <c r="BK17" s="57">
        <f t="shared" si="2"/>
        <v>0</v>
      </c>
      <c r="BL17" s="58">
        <f t="shared" si="2"/>
        <v>0</v>
      </c>
      <c r="BM17" s="58">
        <f t="shared" si="2"/>
        <v>0</v>
      </c>
      <c r="BN17" s="158"/>
      <c r="BO17" s="158"/>
      <c r="BP17" s="108"/>
    </row>
    <row r="18" spans="1:68" s="2" customFormat="1" ht="30" customHeight="1">
      <c r="A18" s="32" t="s">
        <v>19</v>
      </c>
      <c r="B18" s="10" t="s">
        <v>39</v>
      </c>
      <c r="C18" s="44">
        <f>IF('Bay Area'!C20=1,1,0)</f>
        <v>0</v>
      </c>
      <c r="D18" s="45">
        <f>IF('Bay Area'!M20=1,1,0)</f>
        <v>0</v>
      </c>
      <c r="E18" s="45">
        <f>IF('Bay Area'!N20=1,1,0)</f>
        <v>0</v>
      </c>
      <c r="F18" s="33">
        <f>IF('Bay Area'!O20&lt;0,"",'Bay Area'!O20)</f>
      </c>
      <c r="G18" s="44">
        <f>IF('Big Bend'!C20=1,1,0)</f>
        <v>0</v>
      </c>
      <c r="H18" s="45">
        <f>IF('Big Bend'!M20=1,1,0)</f>
        <v>0</v>
      </c>
      <c r="I18" s="45">
        <f>IF('Big Bend'!N20=1,1,0)</f>
        <v>0</v>
      </c>
      <c r="J18" s="33">
        <f>IF('Big Bend'!O20&lt;0,"",'Big Bend'!O20)</f>
      </c>
      <c r="K18" s="44">
        <f>IF(Central!C20=1,1,0)</f>
        <v>0</v>
      </c>
      <c r="L18" s="45">
        <f>IF(Central!M20=1,1,0)</f>
        <v>0</v>
      </c>
      <c r="M18" s="45">
        <f>IF(Central!N20=1,1,0)</f>
        <v>0</v>
      </c>
      <c r="N18" s="33">
        <f>IF(Central!O20&lt;0,"",Central!O20)</f>
      </c>
      <c r="O18" s="44">
        <f>IF('Gold Coast'!C20=1,1,0)</f>
        <v>0</v>
      </c>
      <c r="P18" s="45">
        <f>IF('Gold Coast'!M20=1,1,0)</f>
        <v>0</v>
      </c>
      <c r="Q18" s="45">
        <f>IF('Gold Coast'!N20=1,1,0)</f>
        <v>0</v>
      </c>
      <c r="R18" s="33">
        <f>IF('Gold Coast'!O20&lt;0,"",'Gold Coast'!O20)</f>
      </c>
      <c r="S18" s="44">
        <f>IF('Gulf Central'!C20=1,1,0)</f>
        <v>0</v>
      </c>
      <c r="T18" s="45">
        <f>IF('Gulf Central'!M20=1,1,0)</f>
        <v>0</v>
      </c>
      <c r="U18" s="45">
        <f>IF('Gulf Central'!N20=1,1,0)</f>
        <v>0</v>
      </c>
      <c r="V18" s="33">
        <f>IF('Gulf Central'!O20&lt;0,"",'Gulf Central'!O20)</f>
      </c>
      <c r="W18" s="44">
        <f>IF('North Beaches'!C20=1,1,0)</f>
        <v>0</v>
      </c>
      <c r="X18" s="45">
        <f>IF('North Beaches'!M20=1,1,0)</f>
        <v>0</v>
      </c>
      <c r="Y18" s="45">
        <f>IF('North Beaches'!N20=1,1,0)</f>
        <v>0</v>
      </c>
      <c r="Z18" s="33">
        <f>IF('North Beaches'!O20&lt;0,"",'North Beaches'!O20)</f>
      </c>
      <c r="AA18" s="44">
        <f>IF('North Central'!C20=1,1,0)</f>
        <v>0</v>
      </c>
      <c r="AB18" s="45">
        <f>IF('North Central'!M20=1,1,0)</f>
        <v>0</v>
      </c>
      <c r="AC18" s="45">
        <f>IF('North Central'!N20=1,1,0)</f>
        <v>0</v>
      </c>
      <c r="AD18" s="33">
        <f>IF('North Central'!O20&lt;0,"",'North Central'!O20)</f>
      </c>
      <c r="AE18" s="44">
        <f>IF('North Dade'!C20=1,1,0)</f>
        <v>0</v>
      </c>
      <c r="AF18" s="45">
        <f>IF('North Dade'!M20=1,1,0)</f>
        <v>0</v>
      </c>
      <c r="AG18" s="45">
        <f>IF('North Dade'!N20=1,1,0)</f>
        <v>0</v>
      </c>
      <c r="AH18" s="33">
        <f>IF('North Dade'!O20&lt;0,"",'North Dade'!O20)</f>
      </c>
      <c r="AI18" s="44">
        <f>IF(Northeastern!C20=1,1,0)</f>
        <v>0</v>
      </c>
      <c r="AJ18" s="45">
        <f>IF(Northeastern!M20=1,1,0)</f>
        <v>0</v>
      </c>
      <c r="AK18" s="45">
        <f>IF(Northeastern!N20=1,1,0)</f>
        <v>0</v>
      </c>
      <c r="AL18" s="33">
        <f>IF(Northeastern!O20&lt;0,"",Northeastern!O20)</f>
      </c>
      <c r="AM18" s="44">
        <f>IF('Southernmost Coast'!C20=1,1,0)</f>
        <v>0</v>
      </c>
      <c r="AN18" s="45">
        <f>IF('Southernmost Coast'!M20=1,1,0)</f>
        <v>0</v>
      </c>
      <c r="AO18" s="45">
        <f>IF('Southernmost Coast'!N20=1,1,0)</f>
        <v>0</v>
      </c>
      <c r="AP18" s="33">
        <f>IF('Southernmost Coast'!O20&lt;0,"",'Southernmost Coast'!O20)</f>
      </c>
      <c r="AQ18" s="44">
        <f>IF(Southwest!C20=1,1,0)</f>
        <v>0</v>
      </c>
      <c r="AR18" s="45">
        <f>IF(Southwest!M20=1,1,0)</f>
        <v>0</v>
      </c>
      <c r="AS18" s="45">
        <f>IF(Southwest!N20=1,1,0)</f>
        <v>0</v>
      </c>
      <c r="AT18" s="33">
        <f>IF(Southwest!O20&lt;0,"",Southwest!O20)</f>
      </c>
      <c r="AU18" s="44">
        <f>IF('Space Coast'!C20=1,1,0)</f>
        <v>0</v>
      </c>
      <c r="AV18" s="45">
        <f>IF('Space Coast'!M20=1,1,0)</f>
        <v>0</v>
      </c>
      <c r="AW18" s="45">
        <f>IF('Space Coast'!N20=1,1,0)</f>
        <v>0</v>
      </c>
      <c r="AX18" s="33">
        <f>IF('Space Coast'!O20&lt;0,"",'Space Coast'!O20)</f>
      </c>
      <c r="AY18" s="44">
        <f>IF('Treasure Coast'!C20=1,1,0)</f>
        <v>0</v>
      </c>
      <c r="AZ18" s="45">
        <f>IF('Treasure Coast'!M20=1,1,0)</f>
        <v>0</v>
      </c>
      <c r="BA18" s="45">
        <f>IF('Treasure Coast'!N20=1,1,0)</f>
        <v>0</v>
      </c>
      <c r="BB18" s="33">
        <f>IF('Treasure Coast'!O20&lt;0,"",'Treasure Coast'!O20)</f>
      </c>
      <c r="BC18" s="44">
        <f>IF('West Central'!C20=1,1,0)</f>
        <v>0</v>
      </c>
      <c r="BD18" s="45">
        <f>IF('West Central'!M20=1,1,0)</f>
        <v>0</v>
      </c>
      <c r="BE18" s="45">
        <f>IF('West Central'!N20=1,1,0)</f>
        <v>0</v>
      </c>
      <c r="BF18" s="33">
        <f>IF('West Central'!O20&lt;0,"",'West Central'!O20)</f>
      </c>
      <c r="BG18" s="44">
        <f>IF('Western Panhandle'!C20=1,1,0)</f>
        <v>0</v>
      </c>
      <c r="BH18" s="45">
        <f>IF('Western Panhandle'!M20=1,1,0)</f>
        <v>0</v>
      </c>
      <c r="BI18" s="45">
        <f>IF('Western Panhandle'!N20=1,1,0)</f>
        <v>0</v>
      </c>
      <c r="BJ18" s="33">
        <f>IF('Western Panhandle'!O20&lt;0,"",'Western Panhandle'!O20)</f>
      </c>
      <c r="BK18" s="57">
        <f t="shared" si="2"/>
        <v>0</v>
      </c>
      <c r="BL18" s="58">
        <f t="shared" si="2"/>
        <v>0</v>
      </c>
      <c r="BM18" s="58">
        <f t="shared" si="2"/>
        <v>0</v>
      </c>
      <c r="BN18" s="158"/>
      <c r="BO18" s="158"/>
      <c r="BP18" s="108"/>
    </row>
    <row r="19" spans="1:68" s="2" customFormat="1" ht="26.25" customHeight="1">
      <c r="A19" s="201" t="s">
        <v>60</v>
      </c>
      <c r="B19" s="202"/>
      <c r="C19" s="44">
        <f>IF('Bay Area'!C21=1,1,0)</f>
        <v>0</v>
      </c>
      <c r="D19" s="45">
        <f>IF('Bay Area'!M21=1,1,0)</f>
        <v>0</v>
      </c>
      <c r="E19" s="45">
        <f>IF('Bay Area'!N21=1,1,0)</f>
        <v>0</v>
      </c>
      <c r="F19" s="33">
        <f>IF('Bay Area'!O21&lt;0,"",'Bay Area'!O21)</f>
      </c>
      <c r="G19" s="44">
        <f>IF('Big Bend'!C21=1,1,0)</f>
        <v>0</v>
      </c>
      <c r="H19" s="45">
        <f>IF('Big Bend'!M21=1,1,0)</f>
        <v>0</v>
      </c>
      <c r="I19" s="45">
        <f>IF('Big Bend'!N21=1,1,0)</f>
        <v>0</v>
      </c>
      <c r="J19" s="33">
        <f>IF('Big Bend'!O21&lt;0,"",'Big Bend'!O21)</f>
      </c>
      <c r="K19" s="44">
        <f>IF(Central!C21=1,1,0)</f>
        <v>0</v>
      </c>
      <c r="L19" s="45">
        <f>IF(Central!M21=1,1,0)</f>
        <v>0</v>
      </c>
      <c r="M19" s="45">
        <f>IF(Central!N21=1,1,0)</f>
        <v>0</v>
      </c>
      <c r="N19" s="33">
        <f>IF(Central!O21&lt;0,"",Central!O21)</f>
      </c>
      <c r="O19" s="44">
        <f>IF('Gold Coast'!C21=1,1,0)</f>
        <v>0</v>
      </c>
      <c r="P19" s="45">
        <f>IF('Gold Coast'!M21=1,1,0)</f>
        <v>0</v>
      </c>
      <c r="Q19" s="45">
        <f>IF('Gold Coast'!N21=1,1,0)</f>
        <v>0</v>
      </c>
      <c r="R19" s="33">
        <f>IF('Gold Coast'!O21&lt;0,"",'Gold Coast'!O21)</f>
      </c>
      <c r="S19" s="44">
        <f>IF('Gulf Central'!C21=1,1,0)</f>
        <v>0</v>
      </c>
      <c r="T19" s="45">
        <f>IF('Gulf Central'!M21=1,1,0)</f>
        <v>0</v>
      </c>
      <c r="U19" s="45">
        <f>IF('Gulf Central'!N21=1,1,0)</f>
        <v>0</v>
      </c>
      <c r="V19" s="33">
        <f>IF('Gulf Central'!O21&lt;0,"",'Gulf Central'!O21)</f>
      </c>
      <c r="W19" s="44">
        <f>IF('North Beaches'!C21=1,1,0)</f>
        <v>0</v>
      </c>
      <c r="X19" s="45">
        <f>IF('North Beaches'!M21=1,1,0)</f>
        <v>0</v>
      </c>
      <c r="Y19" s="45">
        <f>IF('North Beaches'!N21=1,1,0)</f>
        <v>0</v>
      </c>
      <c r="Z19" s="33">
        <f>IF('North Beaches'!O21&lt;0,"",'North Beaches'!O21)</f>
      </c>
      <c r="AA19" s="44">
        <f>IF('North Central'!C21=1,1,0)</f>
        <v>0</v>
      </c>
      <c r="AB19" s="45">
        <f>IF('North Central'!M21=1,1,0)</f>
        <v>0</v>
      </c>
      <c r="AC19" s="45">
        <f>IF('North Central'!N21=1,1,0)</f>
        <v>0</v>
      </c>
      <c r="AD19" s="33">
        <f>IF('North Central'!O21&lt;0,"",'North Central'!O21)</f>
      </c>
      <c r="AE19" s="44">
        <f>IF('North Dade'!C21=1,1,0)</f>
        <v>0</v>
      </c>
      <c r="AF19" s="45">
        <f>IF('North Dade'!M21=1,1,0)</f>
        <v>0</v>
      </c>
      <c r="AG19" s="45">
        <f>IF('North Dade'!N21=1,1,0)</f>
        <v>0</v>
      </c>
      <c r="AH19" s="33">
        <f>IF('North Dade'!O21&lt;0,"",'North Dade'!O21)</f>
      </c>
      <c r="AI19" s="44">
        <f>IF(Northeastern!C21=1,1,0)</f>
        <v>0</v>
      </c>
      <c r="AJ19" s="45">
        <f>IF(Northeastern!M21=1,1,0)</f>
        <v>0</v>
      </c>
      <c r="AK19" s="45">
        <f>IF(Northeastern!N21=1,1,0)</f>
        <v>0</v>
      </c>
      <c r="AL19" s="33">
        <f>IF(Northeastern!O21&lt;0,"",Northeastern!O21)</f>
      </c>
      <c r="AM19" s="44">
        <f>IF('Southernmost Coast'!C21=1,1,0)</f>
        <v>0</v>
      </c>
      <c r="AN19" s="45">
        <f>IF('Southernmost Coast'!M21=1,1,0)</f>
        <v>0</v>
      </c>
      <c r="AO19" s="45">
        <f>IF('Southernmost Coast'!N21=1,1,0)</f>
        <v>0</v>
      </c>
      <c r="AP19" s="33">
        <f>IF('Southernmost Coast'!O21&lt;0,"",'Southernmost Coast'!O21)</f>
      </c>
      <c r="AQ19" s="44">
        <f>IF(Southwest!C21=1,1,0)</f>
        <v>0</v>
      </c>
      <c r="AR19" s="45">
        <f>IF(Southwest!M21=1,1,0)</f>
        <v>0</v>
      </c>
      <c r="AS19" s="45">
        <f>IF(Southwest!N21=1,1,0)</f>
        <v>0</v>
      </c>
      <c r="AT19" s="33">
        <f>IF(Southwest!O21&lt;0,"",Southwest!O21)</f>
      </c>
      <c r="AU19" s="44">
        <f>IF('Space Coast'!C21=1,1,0)</f>
        <v>0</v>
      </c>
      <c r="AV19" s="45">
        <f>IF('Space Coast'!M21=1,1,0)</f>
        <v>0</v>
      </c>
      <c r="AW19" s="45">
        <f>IF('Space Coast'!N21=1,1,0)</f>
        <v>0</v>
      </c>
      <c r="AX19" s="33">
        <f>IF('Space Coast'!O21&lt;0,"",'Space Coast'!O21)</f>
      </c>
      <c r="AY19" s="44">
        <f>IF('Treasure Coast'!C21=1,1,0)</f>
        <v>0</v>
      </c>
      <c r="AZ19" s="45">
        <f>IF('Treasure Coast'!M21=1,1,0)</f>
        <v>0</v>
      </c>
      <c r="BA19" s="45">
        <f>IF('Treasure Coast'!N21=1,1,0)</f>
        <v>0</v>
      </c>
      <c r="BB19" s="33">
        <f>IF('Treasure Coast'!O21&lt;0,"",'Treasure Coast'!O21)</f>
      </c>
      <c r="BC19" s="44">
        <f>IF('West Central'!C21=1,1,0)</f>
        <v>0</v>
      </c>
      <c r="BD19" s="45">
        <f>IF('West Central'!M21=1,1,0)</f>
        <v>0</v>
      </c>
      <c r="BE19" s="45">
        <f>IF('West Central'!N21=1,1,0)</f>
        <v>0</v>
      </c>
      <c r="BF19" s="33">
        <f>IF('West Central'!O21&lt;0,"",'West Central'!O21)</f>
      </c>
      <c r="BG19" s="44">
        <f>IF('Western Panhandle'!C21=1,1,0)</f>
        <v>0</v>
      </c>
      <c r="BH19" s="45">
        <f>IF('Western Panhandle'!M21=1,1,0)</f>
        <v>0</v>
      </c>
      <c r="BI19" s="45">
        <f>IF('Western Panhandle'!N21=1,1,0)</f>
        <v>0</v>
      </c>
      <c r="BJ19" s="33">
        <f>IF('Western Panhandle'!O21&lt;0,"",'Western Panhandle'!O21)</f>
      </c>
      <c r="BK19" s="57"/>
      <c r="BL19" s="58"/>
      <c r="BM19" s="58"/>
      <c r="BN19" s="58"/>
      <c r="BO19" s="58"/>
      <c r="BP19" s="66"/>
    </row>
    <row r="20" spans="1:68" s="2" customFormat="1" ht="65.25" customHeight="1" thickBot="1">
      <c r="A20" s="199" t="s">
        <v>59</v>
      </c>
      <c r="B20" s="200"/>
      <c r="C20" s="59">
        <f>SUM(C4:C18)</f>
        <v>5</v>
      </c>
      <c r="D20" s="46">
        <f aca="true" t="shared" si="3" ref="D20:S20">SUM(D4:D19)</f>
        <v>5</v>
      </c>
      <c r="E20" s="46">
        <f t="shared" si="3"/>
        <v>5</v>
      </c>
      <c r="F20" s="47">
        <f t="shared" si="3"/>
        <v>0</v>
      </c>
      <c r="G20" s="59">
        <f t="shared" si="3"/>
        <v>3</v>
      </c>
      <c r="H20" s="46">
        <f t="shared" si="3"/>
        <v>3</v>
      </c>
      <c r="I20" s="46">
        <f t="shared" si="3"/>
        <v>3</v>
      </c>
      <c r="J20" s="47">
        <f t="shared" si="3"/>
        <v>0</v>
      </c>
      <c r="K20" s="59">
        <f t="shared" si="3"/>
        <v>3</v>
      </c>
      <c r="L20" s="46">
        <f t="shared" si="3"/>
        <v>3</v>
      </c>
      <c r="M20" s="46">
        <f t="shared" si="3"/>
        <v>3</v>
      </c>
      <c r="N20" s="47">
        <f t="shared" si="3"/>
        <v>0</v>
      </c>
      <c r="O20" s="59">
        <f t="shared" si="3"/>
        <v>2</v>
      </c>
      <c r="P20" s="46">
        <f t="shared" si="3"/>
        <v>2</v>
      </c>
      <c r="Q20" s="46">
        <f t="shared" si="3"/>
        <v>2</v>
      </c>
      <c r="R20" s="47">
        <f t="shared" si="3"/>
        <v>0</v>
      </c>
      <c r="S20" s="59">
        <f t="shared" si="3"/>
        <v>4</v>
      </c>
      <c r="T20" s="46">
        <f aca="true" t="shared" si="4" ref="T20:AI20">SUM(T4:T19)</f>
        <v>4</v>
      </c>
      <c r="U20" s="46">
        <f t="shared" si="4"/>
        <v>4</v>
      </c>
      <c r="V20" s="47">
        <f t="shared" si="4"/>
        <v>0</v>
      </c>
      <c r="W20" s="59">
        <f t="shared" si="4"/>
        <v>1</v>
      </c>
      <c r="X20" s="46">
        <f t="shared" si="4"/>
        <v>1</v>
      </c>
      <c r="Y20" s="46">
        <f t="shared" si="4"/>
        <v>1</v>
      </c>
      <c r="Z20" s="47">
        <f t="shared" si="4"/>
        <v>0</v>
      </c>
      <c r="AA20" s="59">
        <f t="shared" si="4"/>
        <v>4</v>
      </c>
      <c r="AB20" s="46">
        <f t="shared" si="4"/>
        <v>4</v>
      </c>
      <c r="AC20" s="46">
        <f t="shared" si="4"/>
        <v>4</v>
      </c>
      <c r="AD20" s="47">
        <f t="shared" si="4"/>
        <v>0</v>
      </c>
      <c r="AE20" s="59">
        <f t="shared" si="4"/>
        <v>0</v>
      </c>
      <c r="AF20" s="46">
        <f t="shared" si="4"/>
        <v>0</v>
      </c>
      <c r="AG20" s="46">
        <f t="shared" si="4"/>
        <v>0</v>
      </c>
      <c r="AH20" s="47">
        <f t="shared" si="4"/>
        <v>0</v>
      </c>
      <c r="AI20" s="59">
        <f t="shared" si="4"/>
        <v>4</v>
      </c>
      <c r="AJ20" s="46">
        <f aca="true" t="shared" si="5" ref="AJ20:AY20">SUM(AJ4:AJ19)</f>
        <v>4</v>
      </c>
      <c r="AK20" s="46">
        <f t="shared" si="5"/>
        <v>4</v>
      </c>
      <c r="AL20" s="47">
        <f t="shared" si="5"/>
        <v>0</v>
      </c>
      <c r="AM20" s="59">
        <f t="shared" si="5"/>
        <v>3</v>
      </c>
      <c r="AN20" s="46">
        <f t="shared" si="5"/>
        <v>3</v>
      </c>
      <c r="AO20" s="46">
        <f t="shared" si="5"/>
        <v>3</v>
      </c>
      <c r="AP20" s="47">
        <f t="shared" si="5"/>
        <v>0</v>
      </c>
      <c r="AQ20" s="59">
        <f t="shared" si="5"/>
        <v>6</v>
      </c>
      <c r="AR20" s="46">
        <f t="shared" si="5"/>
        <v>6</v>
      </c>
      <c r="AS20" s="46">
        <f t="shared" si="5"/>
        <v>6</v>
      </c>
      <c r="AT20" s="47">
        <f t="shared" si="5"/>
        <v>0</v>
      </c>
      <c r="AU20" s="59">
        <f t="shared" si="5"/>
        <v>0</v>
      </c>
      <c r="AV20" s="46">
        <f t="shared" si="5"/>
        <v>0</v>
      </c>
      <c r="AW20" s="46">
        <f t="shared" si="5"/>
        <v>0</v>
      </c>
      <c r="AX20" s="47">
        <f t="shared" si="5"/>
        <v>0</v>
      </c>
      <c r="AY20" s="59">
        <f t="shared" si="5"/>
        <v>4</v>
      </c>
      <c r="AZ20" s="46">
        <f aca="true" t="shared" si="6" ref="AZ20:BF20">SUM(AZ4:AZ19)</f>
        <v>4</v>
      </c>
      <c r="BA20" s="46">
        <f t="shared" si="6"/>
        <v>4</v>
      </c>
      <c r="BB20" s="47">
        <f t="shared" si="6"/>
        <v>0</v>
      </c>
      <c r="BC20" s="59">
        <f t="shared" si="6"/>
        <v>2</v>
      </c>
      <c r="BD20" s="46">
        <f t="shared" si="6"/>
        <v>2</v>
      </c>
      <c r="BE20" s="46">
        <f t="shared" si="6"/>
        <v>2</v>
      </c>
      <c r="BF20" s="47">
        <f t="shared" si="6"/>
        <v>0</v>
      </c>
      <c r="BG20" s="59">
        <f>SUM(BG4:BG19)</f>
        <v>1</v>
      </c>
      <c r="BH20" s="46">
        <f>SUM(BH4:BH19)</f>
        <v>1</v>
      </c>
      <c r="BI20" s="46">
        <f>SUM(BI4:BI19)</f>
        <v>1</v>
      </c>
      <c r="BJ20" s="47">
        <f>SUM(BJ4:BJ19)</f>
        <v>0</v>
      </c>
      <c r="BK20" s="71">
        <f>SUM(C20+G20+K20+O20+S20+W20+AA20+AE20+AI20+AM20+AQ20+AU20+AY20+BC20+BG20)</f>
        <v>42</v>
      </c>
      <c r="BL20" s="46">
        <f>SUM(BL4:BL19)</f>
        <v>42</v>
      </c>
      <c r="BM20" s="46">
        <f>SUM(BM4:BM19)</f>
        <v>42</v>
      </c>
      <c r="BN20" s="159">
        <f>SUM(BM20/BK20)</f>
        <v>1</v>
      </c>
      <c r="BO20" s="159"/>
      <c r="BP20" s="67"/>
    </row>
    <row r="21" ht="13.5" thickTop="1"/>
  </sheetData>
  <sheetProtection/>
  <mergeCells count="19">
    <mergeCell ref="AE2:AH2"/>
    <mergeCell ref="AI2:AL2"/>
    <mergeCell ref="BK2:BP2"/>
    <mergeCell ref="C2:F2"/>
    <mergeCell ref="AQ2:AT2"/>
    <mergeCell ref="AU2:AX2"/>
    <mergeCell ref="S2:V2"/>
    <mergeCell ref="BG2:BJ2"/>
    <mergeCell ref="BC2:BF2"/>
    <mergeCell ref="A20:B20"/>
    <mergeCell ref="A19:B19"/>
    <mergeCell ref="A1:BP1"/>
    <mergeCell ref="G2:J2"/>
    <mergeCell ref="K2:N2"/>
    <mergeCell ref="O2:R2"/>
    <mergeCell ref="AM2:AP2"/>
    <mergeCell ref="W2:Z2"/>
    <mergeCell ref="AA2:AD2"/>
    <mergeCell ref="AY2:BB2"/>
  </mergeCells>
  <printOptions/>
  <pageMargins left="0.73" right="0.5" top="0.99" bottom="0.5" header="0.5" footer="0.25"/>
  <pageSetup fitToHeight="0" horizontalDpi="300" verticalDpi="300" orientation="landscape" paperSize="5" scale="51" r:id="rId2"/>
  <headerFooter alignWithMargins="0">
    <oddHeader>&amp;C&amp;20EARLY STEPS               
&amp;"Arial,Bold"NONCOMPLIANCE IDENTIFIED IN 2009 - 2010</oddHeader>
    <oddFooter>&amp;L&amp;"Arial,Bold"&amp;14REPORT DATE :&amp;"Arial,Regular"&amp;10    
&amp;14[Date]&amp;R&amp;P of &amp;N</oddFooter>
  </headerFooter>
  <colBreaks count="1" manualBreakCount="1">
    <brk id="3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1:P24"/>
  <sheetViews>
    <sheetView view="pageBreakPreview" zoomScale="75" zoomScaleNormal="75" zoomScaleSheetLayoutView="75" zoomScalePageLayoutView="0" workbookViewId="0" topLeftCell="B1">
      <selection activeCell="L3" sqref="L1:L16384"/>
    </sheetView>
  </sheetViews>
  <sheetFormatPr defaultColWidth="9.140625" defaultRowHeight="12.75"/>
  <cols>
    <col min="1" max="1" width="12.7109375" style="1" customWidth="1"/>
    <col min="2" max="2" width="34.8515625" style="1" customWidth="1"/>
    <col min="3" max="3" width="16.7109375" style="1" customWidth="1"/>
    <col min="4" max="6" width="5.28125" style="1" customWidth="1"/>
    <col min="7" max="8" width="8.00390625" style="1" customWidth="1"/>
    <col min="9" max="9" width="8.140625" style="1" customWidth="1"/>
    <col min="10" max="12" width="12.7109375" style="1" customWidth="1"/>
    <col min="13" max="13" width="6.00390625" style="1" customWidth="1"/>
    <col min="14" max="14" width="12.7109375" style="1" customWidth="1"/>
    <col min="15" max="15" width="18.28125" style="1" customWidth="1"/>
    <col min="16" max="16" width="20.00390625" style="1" customWidth="1"/>
  </cols>
  <sheetData>
    <row r="1" spans="1:16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 customHeight="1" thickBot="1">
      <c r="A3" s="213" t="s">
        <v>43</v>
      </c>
      <c r="B3" s="214"/>
      <c r="C3" s="215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5"/>
    </row>
    <row r="4" spans="1:16" ht="25.5" customHeight="1" thickBot="1" thickTop="1">
      <c r="A4" s="4"/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14.75" customHeight="1" thickTop="1">
      <c r="A5" s="7" t="s">
        <v>0</v>
      </c>
      <c r="B5" s="7" t="s">
        <v>2</v>
      </c>
      <c r="C5" s="18" t="s">
        <v>119</v>
      </c>
      <c r="D5" s="18" t="s">
        <v>61</v>
      </c>
      <c r="E5" s="18" t="s">
        <v>62</v>
      </c>
      <c r="F5" s="18" t="s">
        <v>63</v>
      </c>
      <c r="G5" s="19" t="s">
        <v>53</v>
      </c>
      <c r="H5" s="19" t="s">
        <v>54</v>
      </c>
      <c r="I5" s="36" t="s">
        <v>64</v>
      </c>
      <c r="J5" s="18" t="s">
        <v>3</v>
      </c>
      <c r="K5" s="18" t="s">
        <v>1</v>
      </c>
      <c r="L5" s="18" t="s">
        <v>23</v>
      </c>
      <c r="M5" s="26" t="s">
        <v>55</v>
      </c>
      <c r="N5" s="18" t="s">
        <v>21</v>
      </c>
      <c r="O5" s="18" t="s">
        <v>140</v>
      </c>
      <c r="P5" s="18" t="s">
        <v>126</v>
      </c>
    </row>
    <row r="6" spans="1:16" s="2" customFormat="1" ht="48.75" customHeight="1">
      <c r="A6" s="3" t="s">
        <v>4</v>
      </c>
      <c r="B6" s="11" t="s">
        <v>120</v>
      </c>
      <c r="C6" s="3">
        <v>1</v>
      </c>
      <c r="D6" s="3">
        <v>1</v>
      </c>
      <c r="E6" s="3"/>
      <c r="F6" s="3"/>
      <c r="G6" s="34"/>
      <c r="H6" s="34"/>
      <c r="I6" s="37"/>
      <c r="J6" s="14">
        <v>40495</v>
      </c>
      <c r="K6" s="14">
        <v>40347</v>
      </c>
      <c r="L6" s="13">
        <f aca="true" t="shared" si="0" ref="L6:L15">IF((K6=0),"",(K6-J6))</f>
        <v>-148</v>
      </c>
      <c r="M6" s="13">
        <f>IF((K6=0),"",(1))</f>
        <v>1</v>
      </c>
      <c r="N6" s="13">
        <f>IF((L6&lt;0),1,"")</f>
        <v>1</v>
      </c>
      <c r="O6" s="109">
        <f>IF((K6&lt;=0),"",(K6-J6))</f>
        <v>-148</v>
      </c>
      <c r="P6" s="13"/>
    </row>
    <row r="7" spans="1:16" s="2" customFormat="1" ht="7.5" customHeight="1">
      <c r="A7" s="3"/>
      <c r="B7" s="11"/>
      <c r="C7" s="13"/>
      <c r="D7" s="13"/>
      <c r="E7" s="13"/>
      <c r="F7" s="13"/>
      <c r="G7" s="34"/>
      <c r="H7" s="34"/>
      <c r="I7" s="37"/>
      <c r="J7" s="14"/>
      <c r="K7" s="14"/>
      <c r="L7" s="13">
        <f t="shared" si="0"/>
      </c>
      <c r="M7" s="13"/>
      <c r="N7" s="13"/>
      <c r="O7" s="13"/>
      <c r="P7" s="13"/>
    </row>
    <row r="8" spans="1:16" s="2" customFormat="1" ht="36.75" customHeight="1">
      <c r="A8" s="3" t="s">
        <v>8</v>
      </c>
      <c r="B8" s="10" t="s">
        <v>121</v>
      </c>
      <c r="C8" s="3">
        <v>1</v>
      </c>
      <c r="D8" s="3">
        <v>1</v>
      </c>
      <c r="E8" s="3"/>
      <c r="F8" s="3"/>
      <c r="G8" s="34"/>
      <c r="H8" s="34"/>
      <c r="I8" s="37"/>
      <c r="J8" s="14">
        <v>40495</v>
      </c>
      <c r="K8" s="14">
        <v>40198</v>
      </c>
      <c r="L8" s="13">
        <f t="shared" si="0"/>
        <v>-297</v>
      </c>
      <c r="M8" s="13">
        <f>IF((K8=0),"",(1))</f>
        <v>1</v>
      </c>
      <c r="N8" s="13">
        <f aca="true" t="shared" si="1" ref="N8:N20">IF((L8&lt;0),1,"")</f>
        <v>1</v>
      </c>
      <c r="O8" s="109">
        <f>IF((K8&lt;=0),"",(K8-J8))</f>
        <v>-297</v>
      </c>
      <c r="P8" s="3"/>
    </row>
    <row r="9" spans="1:16" s="2" customFormat="1" ht="36" customHeight="1">
      <c r="A9" s="3" t="s">
        <v>10</v>
      </c>
      <c r="B9" s="10" t="s">
        <v>124</v>
      </c>
      <c r="C9" s="3">
        <v>1</v>
      </c>
      <c r="D9" s="3">
        <v>1</v>
      </c>
      <c r="E9" s="3"/>
      <c r="F9" s="3"/>
      <c r="G9" s="34"/>
      <c r="H9" s="37"/>
      <c r="I9" s="37"/>
      <c r="J9" s="14">
        <v>40495</v>
      </c>
      <c r="K9" s="14">
        <v>40423</v>
      </c>
      <c r="L9" s="13">
        <f t="shared" si="0"/>
        <v>-72</v>
      </c>
      <c r="M9" s="13">
        <f>IF((K9=0),"",(1))</f>
        <v>1</v>
      </c>
      <c r="N9" s="13">
        <f t="shared" si="1"/>
        <v>1</v>
      </c>
      <c r="O9" s="109">
        <f aca="true" t="shared" si="2" ref="O9:O20">IF((K9=0),"",(K9-J9))</f>
        <v>-72</v>
      </c>
      <c r="P9" s="3"/>
    </row>
    <row r="10" spans="1:16" s="2" customFormat="1" ht="36" customHeight="1">
      <c r="A10" s="3" t="s">
        <v>12</v>
      </c>
      <c r="B10" s="12" t="s">
        <v>33</v>
      </c>
      <c r="C10" s="111"/>
      <c r="D10" s="3"/>
      <c r="E10" s="3"/>
      <c r="F10" s="3"/>
      <c r="G10" s="34"/>
      <c r="H10" s="34"/>
      <c r="I10" s="37"/>
      <c r="J10" s="14"/>
      <c r="K10" s="14"/>
      <c r="L10" s="13">
        <f t="shared" si="0"/>
      </c>
      <c r="M10" s="13">
        <f>IF((K10=0),"",(1))</f>
      </c>
      <c r="N10" s="13">
        <f t="shared" si="1"/>
      </c>
      <c r="O10" s="109">
        <f t="shared" si="2"/>
      </c>
      <c r="P10" s="6"/>
    </row>
    <row r="11" spans="1:16" s="2" customFormat="1" ht="40.5" customHeight="1">
      <c r="A11" s="3" t="s">
        <v>13</v>
      </c>
      <c r="B11" s="10" t="s">
        <v>34</v>
      </c>
      <c r="C11" s="6"/>
      <c r="D11" s="6"/>
      <c r="E11" s="6"/>
      <c r="F11" s="6"/>
      <c r="G11" s="34"/>
      <c r="H11" s="37"/>
      <c r="I11" s="37"/>
      <c r="J11" s="14"/>
      <c r="K11" s="14"/>
      <c r="L11" s="13">
        <f t="shared" si="0"/>
      </c>
      <c r="M11" s="13">
        <f>IF((K11=0),"",(1))</f>
      </c>
      <c r="N11" s="13">
        <f t="shared" si="1"/>
      </c>
      <c r="O11" s="109">
        <f t="shared" si="2"/>
      </c>
      <c r="P11" s="3"/>
    </row>
    <row r="12" spans="1:16" s="2" customFormat="1" ht="6" customHeight="1">
      <c r="A12" s="3"/>
      <c r="B12" s="10"/>
      <c r="C12" s="3"/>
      <c r="D12" s="3"/>
      <c r="E12" s="3"/>
      <c r="F12" s="3"/>
      <c r="G12" s="34"/>
      <c r="H12" s="34"/>
      <c r="I12" s="37"/>
      <c r="J12" s="14"/>
      <c r="K12" s="14"/>
      <c r="L12" s="13"/>
      <c r="M12" s="13"/>
      <c r="N12" s="13">
        <f t="shared" si="1"/>
      </c>
      <c r="O12" s="109">
        <f t="shared" si="2"/>
      </c>
      <c r="P12" s="3"/>
    </row>
    <row r="13" spans="1:16" s="2" customFormat="1" ht="34.5" customHeight="1">
      <c r="A13" s="3" t="s">
        <v>14</v>
      </c>
      <c r="B13" s="12" t="s">
        <v>35</v>
      </c>
      <c r="C13" s="3"/>
      <c r="D13" s="3"/>
      <c r="E13" s="3"/>
      <c r="F13" s="3"/>
      <c r="G13" s="34"/>
      <c r="H13" s="34"/>
      <c r="I13" s="37"/>
      <c r="J13" s="14"/>
      <c r="K13" s="14"/>
      <c r="L13" s="13">
        <f t="shared" si="0"/>
      </c>
      <c r="M13" s="13">
        <f>IF((K13=0),"",(1))</f>
      </c>
      <c r="N13" s="13">
        <f t="shared" si="1"/>
      </c>
      <c r="O13" s="109">
        <f t="shared" si="2"/>
      </c>
      <c r="P13" s="6"/>
    </row>
    <row r="14" spans="1:16" s="2" customFormat="1" ht="36" customHeight="1">
      <c r="A14" s="3" t="s">
        <v>15</v>
      </c>
      <c r="B14" s="10" t="s">
        <v>36</v>
      </c>
      <c r="C14" s="3">
        <v>1</v>
      </c>
      <c r="D14" s="3">
        <v>1</v>
      </c>
      <c r="E14" s="3"/>
      <c r="F14" s="3"/>
      <c r="G14" s="34"/>
      <c r="H14" s="34"/>
      <c r="I14" s="37"/>
      <c r="J14" s="14">
        <v>40495</v>
      </c>
      <c r="K14" s="14">
        <v>40254</v>
      </c>
      <c r="L14" s="13">
        <f t="shared" si="0"/>
        <v>-241</v>
      </c>
      <c r="M14" s="13">
        <f>IF((K14=0),"",(1))</f>
        <v>1</v>
      </c>
      <c r="N14" s="13">
        <f t="shared" si="1"/>
        <v>1</v>
      </c>
      <c r="O14" s="109">
        <f t="shared" si="2"/>
        <v>-241</v>
      </c>
      <c r="P14" s="3"/>
    </row>
    <row r="15" spans="1:16" s="2" customFormat="1" ht="31.5" customHeight="1">
      <c r="A15" s="3" t="s">
        <v>16</v>
      </c>
      <c r="B15" s="12" t="s">
        <v>37</v>
      </c>
      <c r="C15" s="6">
        <v>1</v>
      </c>
      <c r="D15" s="6">
        <v>1</v>
      </c>
      <c r="E15" s="6"/>
      <c r="F15" s="6"/>
      <c r="G15" s="34"/>
      <c r="H15" s="16"/>
      <c r="I15" s="37"/>
      <c r="J15" s="14">
        <v>40495</v>
      </c>
      <c r="K15" s="14">
        <v>40347</v>
      </c>
      <c r="L15" s="13">
        <f t="shared" si="0"/>
        <v>-148</v>
      </c>
      <c r="M15" s="13">
        <f>IF((K15=0),"",(1))</f>
        <v>1</v>
      </c>
      <c r="N15" s="13">
        <f t="shared" si="1"/>
        <v>1</v>
      </c>
      <c r="O15" s="109">
        <f t="shared" si="2"/>
        <v>-148</v>
      </c>
      <c r="P15" s="6"/>
    </row>
    <row r="16" spans="1:16" s="2" customFormat="1" ht="6" customHeight="1">
      <c r="A16" s="3"/>
      <c r="B16" s="10"/>
      <c r="C16" s="3"/>
      <c r="D16" s="3"/>
      <c r="E16" s="3"/>
      <c r="F16" s="3"/>
      <c r="G16" s="34"/>
      <c r="H16" s="34"/>
      <c r="I16" s="37"/>
      <c r="J16" s="14"/>
      <c r="K16" s="14"/>
      <c r="L16" s="13"/>
      <c r="M16" s="13"/>
      <c r="N16" s="13">
        <f t="shared" si="1"/>
      </c>
      <c r="O16" s="109">
        <f t="shared" si="2"/>
      </c>
      <c r="P16" s="3"/>
    </row>
    <row r="17" spans="1:16" s="2" customFormat="1" ht="49.5" customHeight="1">
      <c r="A17" s="3" t="s">
        <v>9</v>
      </c>
      <c r="B17" s="10" t="s">
        <v>29</v>
      </c>
      <c r="C17" s="3"/>
      <c r="D17" s="3"/>
      <c r="E17" s="3"/>
      <c r="F17" s="3"/>
      <c r="G17" s="34"/>
      <c r="H17" s="34"/>
      <c r="I17" s="37"/>
      <c r="J17" s="14"/>
      <c r="K17" s="14"/>
      <c r="L17" s="13">
        <f aca="true" t="shared" si="3" ref="L17:L23">IF((K17=0),"",(K17-J17))</f>
      </c>
      <c r="M17" s="13">
        <f aca="true" t="shared" si="4" ref="M17:M23">IF((K17=0),"",(1))</f>
      </c>
      <c r="N17" s="13">
        <f t="shared" si="1"/>
      </c>
      <c r="O17" s="109">
        <f t="shared" si="2"/>
      </c>
      <c r="P17" s="3"/>
    </row>
    <row r="18" spans="1:16" s="2" customFormat="1" ht="37.5" customHeight="1">
      <c r="A18" s="3" t="s">
        <v>17</v>
      </c>
      <c r="B18" s="72" t="s">
        <v>86</v>
      </c>
      <c r="C18" s="6"/>
      <c r="D18" s="6"/>
      <c r="E18" s="6"/>
      <c r="F18" s="6"/>
      <c r="G18" s="35"/>
      <c r="H18" s="35"/>
      <c r="I18" s="38"/>
      <c r="J18" s="14"/>
      <c r="K18" s="14"/>
      <c r="L18" s="13">
        <f t="shared" si="3"/>
      </c>
      <c r="M18" s="13">
        <f t="shared" si="4"/>
      </c>
      <c r="N18" s="13">
        <f t="shared" si="1"/>
      </c>
      <c r="O18" s="109">
        <f t="shared" si="2"/>
      </c>
      <c r="P18" s="6"/>
    </row>
    <row r="19" spans="1:16" s="2" customFormat="1" ht="37.5" customHeight="1">
      <c r="A19" s="3" t="s">
        <v>122</v>
      </c>
      <c r="B19" s="10" t="s">
        <v>123</v>
      </c>
      <c r="C19" s="6"/>
      <c r="D19" s="6"/>
      <c r="E19" s="6"/>
      <c r="F19" s="6"/>
      <c r="G19" s="35"/>
      <c r="H19" s="35"/>
      <c r="I19" s="38"/>
      <c r="J19" s="14"/>
      <c r="K19" s="14"/>
      <c r="L19" s="13">
        <f t="shared" si="3"/>
      </c>
      <c r="M19" s="13">
        <f t="shared" si="4"/>
      </c>
      <c r="N19" s="13">
        <f t="shared" si="1"/>
      </c>
      <c r="O19" s="109">
        <f t="shared" si="2"/>
      </c>
      <c r="P19" s="6"/>
    </row>
    <row r="20" spans="1:16" s="2" customFormat="1" ht="42.75" customHeight="1">
      <c r="A20" s="3" t="s">
        <v>18</v>
      </c>
      <c r="B20" s="10" t="s">
        <v>39</v>
      </c>
      <c r="C20" s="3"/>
      <c r="D20" s="3"/>
      <c r="E20" s="3"/>
      <c r="F20" s="3"/>
      <c r="G20" s="34"/>
      <c r="H20" s="34"/>
      <c r="I20" s="37"/>
      <c r="J20" s="14"/>
      <c r="K20" s="14"/>
      <c r="L20" s="13">
        <f t="shared" si="3"/>
      </c>
      <c r="M20" s="13">
        <f t="shared" si="4"/>
      </c>
      <c r="N20" s="13">
        <f t="shared" si="1"/>
      </c>
      <c r="O20" s="109">
        <f t="shared" si="2"/>
      </c>
      <c r="P20" s="3"/>
    </row>
    <row r="21" spans="1:16" s="2" customFormat="1" ht="42.75" customHeight="1">
      <c r="A21" s="218" t="s">
        <v>65</v>
      </c>
      <c r="B21" s="219"/>
      <c r="C21" s="3"/>
      <c r="D21" s="3"/>
      <c r="E21" s="3"/>
      <c r="F21" s="3"/>
      <c r="G21" s="34"/>
      <c r="H21" s="34"/>
      <c r="I21" s="37"/>
      <c r="J21" s="14"/>
      <c r="K21" s="14"/>
      <c r="L21" s="13">
        <f t="shared" si="3"/>
      </c>
      <c r="M21" s="13">
        <f t="shared" si="4"/>
      </c>
      <c r="N21" s="13">
        <f>IF((L21&lt;0),1,"")</f>
      </c>
      <c r="O21" s="109">
        <f>IF((K21=0),"",(K21-J21))</f>
      </c>
      <c r="P21" s="3"/>
    </row>
    <row r="22" spans="1:16" s="2" customFormat="1" ht="42.75" customHeight="1">
      <c r="A22" s="218" t="s">
        <v>65</v>
      </c>
      <c r="B22" s="219"/>
      <c r="C22" s="3"/>
      <c r="D22" s="3"/>
      <c r="E22" s="3"/>
      <c r="F22" s="3"/>
      <c r="G22" s="34"/>
      <c r="H22" s="34"/>
      <c r="I22" s="37"/>
      <c r="J22" s="14"/>
      <c r="K22" s="14"/>
      <c r="L22" s="13">
        <f t="shared" si="3"/>
      </c>
      <c r="M22" s="13">
        <f t="shared" si="4"/>
      </c>
      <c r="N22" s="13">
        <f>IF((L22&lt;0),1,"")</f>
      </c>
      <c r="O22" s="109">
        <f>IF((K22=0),"",(K22-J22))</f>
      </c>
      <c r="P22" s="3"/>
    </row>
    <row r="23" spans="1:16" s="2" customFormat="1" ht="42.75" customHeight="1">
      <c r="A23" s="218" t="s">
        <v>65</v>
      </c>
      <c r="B23" s="219"/>
      <c r="C23" s="3"/>
      <c r="D23" s="3"/>
      <c r="E23" s="3"/>
      <c r="F23" s="3"/>
      <c r="G23" s="34"/>
      <c r="H23" s="34"/>
      <c r="I23" s="37"/>
      <c r="J23" s="14"/>
      <c r="K23" s="14"/>
      <c r="L23" s="13">
        <f t="shared" si="3"/>
      </c>
      <c r="M23" s="13">
        <f t="shared" si="4"/>
      </c>
      <c r="N23" s="13">
        <f>IF((L23&lt;0),1,"")</f>
      </c>
      <c r="O23" s="109">
        <f>IF((K23=0),"",(K23-J23))</f>
      </c>
      <c r="P23" s="3"/>
    </row>
    <row r="24" spans="1:16" s="2" customFormat="1" ht="54.75" customHeight="1">
      <c r="A24" s="216" t="s">
        <v>41</v>
      </c>
      <c r="B24" s="217"/>
      <c r="C24" s="15">
        <f aca="true" t="shared" si="5" ref="C24:H24">SUM(C5:C23)</f>
        <v>5</v>
      </c>
      <c r="D24" s="15">
        <f t="shared" si="5"/>
        <v>5</v>
      </c>
      <c r="E24" s="15">
        <f t="shared" si="5"/>
        <v>0</v>
      </c>
      <c r="F24" s="15">
        <f t="shared" si="5"/>
        <v>0</v>
      </c>
      <c r="G24" s="40">
        <f t="shared" si="5"/>
        <v>0</v>
      </c>
      <c r="H24" s="40">
        <f t="shared" si="5"/>
        <v>0</v>
      </c>
      <c r="I24" s="39"/>
      <c r="J24" s="20"/>
      <c r="K24" s="20"/>
      <c r="L24" s="20"/>
      <c r="M24" s="15">
        <f>SUM(M5:M23)</f>
        <v>5</v>
      </c>
      <c r="N24" s="15">
        <f>SUM(N5:N23)</f>
        <v>5</v>
      </c>
      <c r="O24" s="20"/>
      <c r="P24" s="20"/>
    </row>
  </sheetData>
  <sheetProtection/>
  <mergeCells count="8">
    <mergeCell ref="A3:C3"/>
    <mergeCell ref="A24:B24"/>
    <mergeCell ref="A1:P1"/>
    <mergeCell ref="A23:B23"/>
    <mergeCell ref="C4:P4"/>
    <mergeCell ref="A2:P2"/>
    <mergeCell ref="A21:B21"/>
    <mergeCell ref="A22:B22"/>
  </mergeCells>
  <printOptions/>
  <pageMargins left="0.82" right="0.5" top="0.5" bottom="0.5" header="0.5" footer="0.25"/>
  <pageSetup fitToHeight="0" horizontalDpi="300" verticalDpi="300" orientation="landscape" scale="55" r:id="rId2"/>
  <headerFooter alignWithMargins="0">
    <oddFooter>&amp;L&amp;F    &amp;D&amp;R&amp;P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/>
  <dimension ref="A1:P24"/>
  <sheetViews>
    <sheetView view="pageBreakPreview" zoomScale="75" zoomScaleNormal="75" zoomScaleSheetLayoutView="75" zoomScalePageLayoutView="0" workbookViewId="0" topLeftCell="A1">
      <selection activeCell="J11" sqref="J11"/>
    </sheetView>
  </sheetViews>
  <sheetFormatPr defaultColWidth="9.140625" defaultRowHeight="12.75"/>
  <cols>
    <col min="1" max="1" width="12.7109375" style="1" customWidth="1"/>
    <col min="2" max="2" width="34.8515625" style="1" customWidth="1"/>
    <col min="3" max="3" width="16.7109375" style="1" customWidth="1"/>
    <col min="4" max="6" width="5.28125" style="1" customWidth="1"/>
    <col min="7" max="8" width="8.00390625" style="1" customWidth="1"/>
    <col min="9" max="9" width="8.140625" style="1" customWidth="1"/>
    <col min="10" max="11" width="12.7109375" style="1" customWidth="1"/>
    <col min="12" max="12" width="12.7109375" style="1" hidden="1" customWidth="1"/>
    <col min="13" max="13" width="6.00390625" style="1" customWidth="1"/>
    <col min="14" max="14" width="12.7109375" style="1" customWidth="1"/>
    <col min="15" max="15" width="18.28125" style="1" customWidth="1"/>
    <col min="16" max="16" width="20.00390625" style="1" customWidth="1"/>
  </cols>
  <sheetData>
    <row r="1" spans="1:16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 customHeight="1" thickBot="1">
      <c r="A3" s="213" t="s">
        <v>75</v>
      </c>
      <c r="B3" s="214"/>
      <c r="C3" s="215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5"/>
    </row>
    <row r="4" spans="1:16" ht="25.5" customHeight="1" thickBot="1" thickTop="1">
      <c r="A4" s="4"/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14.75" customHeight="1" thickTop="1">
      <c r="A5" s="7" t="s">
        <v>0</v>
      </c>
      <c r="B5" s="7" t="s">
        <v>2</v>
      </c>
      <c r="C5" s="18" t="s">
        <v>119</v>
      </c>
      <c r="D5" s="18" t="s">
        <v>61</v>
      </c>
      <c r="E5" s="18" t="s">
        <v>62</v>
      </c>
      <c r="F5" s="18" t="s">
        <v>63</v>
      </c>
      <c r="G5" s="19" t="s">
        <v>53</v>
      </c>
      <c r="H5" s="19" t="s">
        <v>54</v>
      </c>
      <c r="I5" s="36" t="s">
        <v>64</v>
      </c>
      <c r="J5" s="18" t="s">
        <v>3</v>
      </c>
      <c r="K5" s="18" t="s">
        <v>1</v>
      </c>
      <c r="L5" s="18" t="s">
        <v>23</v>
      </c>
      <c r="M5" s="26" t="s">
        <v>55</v>
      </c>
      <c r="N5" s="18" t="s">
        <v>21</v>
      </c>
      <c r="O5" s="18" t="s">
        <v>125</v>
      </c>
      <c r="P5" s="18" t="s">
        <v>126</v>
      </c>
    </row>
    <row r="6" spans="1:16" s="2" customFormat="1" ht="48.75" customHeight="1">
      <c r="A6" s="3" t="s">
        <v>4</v>
      </c>
      <c r="B6" s="11" t="s">
        <v>120</v>
      </c>
      <c r="C6" s="3"/>
      <c r="D6" s="3"/>
      <c r="E6" s="3"/>
      <c r="F6" s="3"/>
      <c r="G6" s="34"/>
      <c r="H6" s="34"/>
      <c r="I6" s="37"/>
      <c r="J6" s="14"/>
      <c r="K6" s="14"/>
      <c r="L6" s="13">
        <f aca="true" t="shared" si="0" ref="L6:L11">IF((K6=0),"",(K6-J6))</f>
      </c>
      <c r="M6" s="13">
        <f>IF((K6=0),"",(1))</f>
      </c>
      <c r="N6" s="13">
        <f>IF((L6&lt;0),1,"")</f>
      </c>
      <c r="O6" s="109">
        <f>IF((K6=0),"",(K6-J6))</f>
      </c>
      <c r="P6" s="13"/>
    </row>
    <row r="7" spans="1:16" s="2" customFormat="1" ht="7.5" customHeight="1">
      <c r="A7" s="3"/>
      <c r="B7" s="11"/>
      <c r="C7" s="13"/>
      <c r="D7" s="13"/>
      <c r="E7" s="13"/>
      <c r="F7" s="13"/>
      <c r="G7" s="34"/>
      <c r="H7" s="34"/>
      <c r="I7" s="37"/>
      <c r="J7" s="14"/>
      <c r="K7" s="14"/>
      <c r="L7" s="13">
        <f t="shared" si="0"/>
      </c>
      <c r="M7" s="13"/>
      <c r="N7" s="13"/>
      <c r="O7" s="13"/>
      <c r="P7" s="13"/>
    </row>
    <row r="8" spans="1:16" s="2" customFormat="1" ht="36.75" customHeight="1">
      <c r="A8" s="3" t="s">
        <v>8</v>
      </c>
      <c r="B8" s="10" t="s">
        <v>121</v>
      </c>
      <c r="C8" s="110"/>
      <c r="D8" s="110"/>
      <c r="E8" s="3"/>
      <c r="F8" s="3"/>
      <c r="G8" s="34">
        <v>1</v>
      </c>
      <c r="H8" s="34">
        <v>1</v>
      </c>
      <c r="I8" s="37" t="s">
        <v>134</v>
      </c>
      <c r="J8" s="14"/>
      <c r="K8" s="14"/>
      <c r="L8" s="13">
        <f t="shared" si="0"/>
      </c>
      <c r="M8" s="13">
        <f>IF((K8=0),"",(1))</f>
      </c>
      <c r="N8" s="13">
        <f>IF((L8&lt;0),1,"")</f>
      </c>
      <c r="O8" s="109">
        <f>IF((K8=0),"",(K8-J8))</f>
      </c>
      <c r="P8" s="3"/>
    </row>
    <row r="9" spans="1:16" s="2" customFormat="1" ht="36" customHeight="1">
      <c r="A9" s="3" t="s">
        <v>10</v>
      </c>
      <c r="B9" s="10" t="s">
        <v>124</v>
      </c>
      <c r="C9" s="3">
        <v>1</v>
      </c>
      <c r="D9" s="3">
        <v>1</v>
      </c>
      <c r="E9" s="3"/>
      <c r="F9" s="3"/>
      <c r="G9" s="34"/>
      <c r="H9" s="37"/>
      <c r="I9" s="37"/>
      <c r="J9" s="14">
        <v>40495</v>
      </c>
      <c r="K9" s="14">
        <v>40393</v>
      </c>
      <c r="L9" s="13">
        <f t="shared" si="0"/>
        <v>-102</v>
      </c>
      <c r="M9" s="13">
        <f>IF((K9=0),"",(1))</f>
        <v>1</v>
      </c>
      <c r="N9" s="13">
        <f>IF((L9&lt;0),1,"")</f>
        <v>1</v>
      </c>
      <c r="O9" s="109">
        <f>IF((K9=0),"",(K9-J9))</f>
        <v>-102</v>
      </c>
      <c r="P9" s="3"/>
    </row>
    <row r="10" spans="1:16" s="2" customFormat="1" ht="36" customHeight="1">
      <c r="A10" s="3" t="s">
        <v>12</v>
      </c>
      <c r="B10" s="12" t="s">
        <v>33</v>
      </c>
      <c r="C10" s="3"/>
      <c r="D10" s="3"/>
      <c r="E10" s="3"/>
      <c r="F10" s="3"/>
      <c r="G10" s="34">
        <v>1</v>
      </c>
      <c r="H10" s="34">
        <v>1</v>
      </c>
      <c r="I10" s="37" t="s">
        <v>134</v>
      </c>
      <c r="J10" s="14"/>
      <c r="K10" s="14"/>
      <c r="L10" s="13">
        <f t="shared" si="0"/>
      </c>
      <c r="M10" s="13">
        <f>IF((K10=0),"",(1))</f>
      </c>
      <c r="N10" s="13">
        <f>IF((L10&lt;0),1,"")</f>
      </c>
      <c r="O10" s="109">
        <f>IF((K10=0),"",(K10-J10))</f>
      </c>
      <c r="P10" s="6"/>
    </row>
    <row r="11" spans="1:16" s="2" customFormat="1" ht="40.5" customHeight="1">
      <c r="A11" s="3" t="s">
        <v>13</v>
      </c>
      <c r="B11" s="10" t="s">
        <v>34</v>
      </c>
      <c r="C11" s="6"/>
      <c r="D11" s="6"/>
      <c r="E11" s="6"/>
      <c r="F11" s="6"/>
      <c r="G11" s="34">
        <v>1</v>
      </c>
      <c r="H11" s="34">
        <v>1</v>
      </c>
      <c r="I11" s="37" t="s">
        <v>134</v>
      </c>
      <c r="J11" s="14"/>
      <c r="K11" s="14"/>
      <c r="L11" s="13">
        <f t="shared" si="0"/>
      </c>
      <c r="M11" s="13">
        <f>IF((K11=0),"",(1))</f>
      </c>
      <c r="N11" s="13">
        <f>IF((L11&lt;0),1,"")</f>
      </c>
      <c r="O11" s="109">
        <f>IF((K11=0),"",(K11-J11))</f>
      </c>
      <c r="P11" s="3"/>
    </row>
    <row r="12" spans="1:16" s="2" customFormat="1" ht="6" customHeight="1">
      <c r="A12" s="3"/>
      <c r="B12" s="10"/>
      <c r="C12" s="3"/>
      <c r="D12" s="3"/>
      <c r="E12" s="3"/>
      <c r="F12" s="3"/>
      <c r="G12" s="34"/>
      <c r="H12" s="34"/>
      <c r="I12" s="37"/>
      <c r="J12" s="14"/>
      <c r="K12" s="14"/>
      <c r="L12" s="13"/>
      <c r="M12" s="13"/>
      <c r="N12" s="13"/>
      <c r="O12" s="3"/>
      <c r="P12" s="3"/>
    </row>
    <row r="13" spans="1:16" s="2" customFormat="1" ht="34.5" customHeight="1">
      <c r="A13" s="3" t="s">
        <v>14</v>
      </c>
      <c r="B13" s="12" t="s">
        <v>35</v>
      </c>
      <c r="C13" s="3">
        <v>1</v>
      </c>
      <c r="D13" s="3">
        <v>1</v>
      </c>
      <c r="E13" s="3"/>
      <c r="F13" s="3"/>
      <c r="G13" s="34"/>
      <c r="H13" s="34"/>
      <c r="I13" s="37"/>
      <c r="J13" s="14">
        <v>40495</v>
      </c>
      <c r="K13" s="14">
        <v>40420</v>
      </c>
      <c r="L13" s="13">
        <f>IF((K13=0),"",(K13-J13))</f>
        <v>-75</v>
      </c>
      <c r="M13" s="13">
        <f>IF((K13=0),"",(1))</f>
        <v>1</v>
      </c>
      <c r="N13" s="13">
        <f>IF((L13&lt;0),1,"")</f>
        <v>1</v>
      </c>
      <c r="O13" s="109">
        <f>IF((K13=0),"",(K13-J13))</f>
        <v>-75</v>
      </c>
      <c r="P13" s="6"/>
    </row>
    <row r="14" spans="1:16" s="2" customFormat="1" ht="36" customHeight="1">
      <c r="A14" s="3" t="s">
        <v>15</v>
      </c>
      <c r="B14" s="10" t="s">
        <v>36</v>
      </c>
      <c r="C14" s="3">
        <v>1</v>
      </c>
      <c r="D14" s="3">
        <v>1</v>
      </c>
      <c r="E14" s="3"/>
      <c r="F14" s="3"/>
      <c r="G14" s="34"/>
      <c r="H14" s="34"/>
      <c r="I14" s="37"/>
      <c r="J14" s="14">
        <v>40495</v>
      </c>
      <c r="K14" s="14">
        <v>40345</v>
      </c>
      <c r="L14" s="13">
        <f>IF((K14=0),"",(K14-J14))</f>
        <v>-150</v>
      </c>
      <c r="M14" s="13">
        <f>IF((K14=0),"",(1))</f>
        <v>1</v>
      </c>
      <c r="N14" s="13">
        <f>IF((L14&lt;0),1,"")</f>
        <v>1</v>
      </c>
      <c r="O14" s="109">
        <f>IF((K14=0),"",(K14-J14))</f>
        <v>-150</v>
      </c>
      <c r="P14" s="3"/>
    </row>
    <row r="15" spans="1:16" s="2" customFormat="1" ht="31.5" customHeight="1">
      <c r="A15" s="3" t="s">
        <v>16</v>
      </c>
      <c r="B15" s="12" t="s">
        <v>37</v>
      </c>
      <c r="C15" s="6"/>
      <c r="D15" s="6"/>
      <c r="E15" s="6"/>
      <c r="F15" s="6"/>
      <c r="G15" s="34"/>
      <c r="H15" s="16"/>
      <c r="I15" s="37"/>
      <c r="J15" s="14"/>
      <c r="K15" s="14"/>
      <c r="L15" s="13">
        <f>IF((K15=0),"",(K15-J15))</f>
      </c>
      <c r="M15" s="13">
        <f>IF((K15=0),"",(1))</f>
      </c>
      <c r="N15" s="13">
        <f>IF((L15&lt;0),1,"")</f>
      </c>
      <c r="O15" s="109">
        <f>IF((K15=0),"",(K15-J15))</f>
      </c>
      <c r="P15" s="6"/>
    </row>
    <row r="16" spans="1:16" s="2" customFormat="1" ht="6" customHeight="1">
      <c r="A16" s="3"/>
      <c r="B16" s="10"/>
      <c r="C16" s="3"/>
      <c r="D16" s="3"/>
      <c r="E16" s="3"/>
      <c r="F16" s="3"/>
      <c r="G16" s="34"/>
      <c r="H16" s="34"/>
      <c r="I16" s="37"/>
      <c r="J16" s="14"/>
      <c r="K16" s="14"/>
      <c r="L16" s="13"/>
      <c r="M16" s="13"/>
      <c r="N16" s="13"/>
      <c r="O16" s="3"/>
      <c r="P16" s="3"/>
    </row>
    <row r="17" spans="1:16" s="2" customFormat="1" ht="49.5" customHeight="1">
      <c r="A17" s="3" t="s">
        <v>9</v>
      </c>
      <c r="B17" s="10" t="s">
        <v>29</v>
      </c>
      <c r="C17" s="3"/>
      <c r="D17" s="3"/>
      <c r="E17" s="3"/>
      <c r="F17" s="3"/>
      <c r="G17" s="34"/>
      <c r="H17" s="34"/>
      <c r="I17" s="37"/>
      <c r="J17" s="14"/>
      <c r="K17" s="14"/>
      <c r="L17" s="13">
        <f aca="true" t="shared" si="1" ref="L17:L23">IF((K17=0),"",(K17-J17))</f>
      </c>
      <c r="M17" s="13">
        <f aca="true" t="shared" si="2" ref="M17:M23">IF((K17=0),"",(1))</f>
      </c>
      <c r="N17" s="13">
        <f aca="true" t="shared" si="3" ref="N17:N23">IF((L17&lt;0),1,"")</f>
      </c>
      <c r="O17" s="109">
        <f aca="true" t="shared" si="4" ref="O17:O23">IF((K17=0),"",(K17-J17))</f>
      </c>
      <c r="P17" s="3"/>
    </row>
    <row r="18" spans="1:16" s="2" customFormat="1" ht="37.5" customHeight="1">
      <c r="A18" s="3" t="s">
        <v>17</v>
      </c>
      <c r="B18" s="72" t="s">
        <v>86</v>
      </c>
      <c r="C18" s="6"/>
      <c r="D18" s="6"/>
      <c r="E18" s="6"/>
      <c r="F18" s="6"/>
      <c r="G18" s="35"/>
      <c r="H18" s="35"/>
      <c r="I18" s="38"/>
      <c r="J18" s="14"/>
      <c r="K18" s="14"/>
      <c r="L18" s="13">
        <f t="shared" si="1"/>
      </c>
      <c r="M18" s="13">
        <f t="shared" si="2"/>
      </c>
      <c r="N18" s="13">
        <f t="shared" si="3"/>
      </c>
      <c r="O18" s="109">
        <f t="shared" si="4"/>
      </c>
      <c r="P18" s="6"/>
    </row>
    <row r="19" spans="1:16" s="2" customFormat="1" ht="37.5" customHeight="1">
      <c r="A19" s="3" t="s">
        <v>122</v>
      </c>
      <c r="B19" s="10" t="s">
        <v>123</v>
      </c>
      <c r="C19" s="6"/>
      <c r="D19" s="6"/>
      <c r="E19" s="6"/>
      <c r="F19" s="6"/>
      <c r="G19" s="35"/>
      <c r="H19" s="35"/>
      <c r="I19" s="38"/>
      <c r="J19" s="14"/>
      <c r="K19" s="14"/>
      <c r="L19" s="13">
        <f t="shared" si="1"/>
      </c>
      <c r="M19" s="13">
        <f t="shared" si="2"/>
      </c>
      <c r="N19" s="13">
        <f t="shared" si="3"/>
      </c>
      <c r="O19" s="109">
        <f t="shared" si="4"/>
      </c>
      <c r="P19" s="6"/>
    </row>
    <row r="20" spans="1:16" s="2" customFormat="1" ht="42.75" customHeight="1">
      <c r="A20" s="3" t="s">
        <v>18</v>
      </c>
      <c r="B20" s="10" t="s">
        <v>39</v>
      </c>
      <c r="C20" s="3"/>
      <c r="D20" s="3"/>
      <c r="E20" s="3"/>
      <c r="F20" s="3"/>
      <c r="G20" s="34"/>
      <c r="H20" s="34"/>
      <c r="I20" s="37"/>
      <c r="J20" s="14"/>
      <c r="K20" s="14"/>
      <c r="L20" s="13">
        <f t="shared" si="1"/>
      </c>
      <c r="M20" s="13">
        <f t="shared" si="2"/>
      </c>
      <c r="N20" s="13">
        <f t="shared" si="3"/>
      </c>
      <c r="O20" s="109">
        <f t="shared" si="4"/>
      </c>
      <c r="P20" s="3"/>
    </row>
    <row r="21" spans="1:16" s="2" customFormat="1" ht="42.75" customHeight="1">
      <c r="A21" s="218" t="s">
        <v>65</v>
      </c>
      <c r="B21" s="219"/>
      <c r="C21" s="3"/>
      <c r="D21" s="3"/>
      <c r="E21" s="3"/>
      <c r="F21" s="3"/>
      <c r="G21" s="34"/>
      <c r="H21" s="34"/>
      <c r="I21" s="37"/>
      <c r="J21" s="14"/>
      <c r="K21" s="14"/>
      <c r="L21" s="13">
        <f t="shared" si="1"/>
      </c>
      <c r="M21" s="13">
        <f t="shared" si="2"/>
      </c>
      <c r="N21" s="13">
        <f t="shared" si="3"/>
      </c>
      <c r="O21" s="109">
        <f t="shared" si="4"/>
      </c>
      <c r="P21" s="3"/>
    </row>
    <row r="22" spans="1:16" s="2" customFormat="1" ht="42.75" customHeight="1">
      <c r="A22" s="218" t="s">
        <v>65</v>
      </c>
      <c r="B22" s="219"/>
      <c r="C22" s="3"/>
      <c r="D22" s="3"/>
      <c r="E22" s="3"/>
      <c r="F22" s="3"/>
      <c r="G22" s="34"/>
      <c r="H22" s="34"/>
      <c r="I22" s="37"/>
      <c r="J22" s="14"/>
      <c r="K22" s="14"/>
      <c r="L22" s="13">
        <f t="shared" si="1"/>
      </c>
      <c r="M22" s="13">
        <f t="shared" si="2"/>
      </c>
      <c r="N22" s="13">
        <f t="shared" si="3"/>
      </c>
      <c r="O22" s="109">
        <f t="shared" si="4"/>
      </c>
      <c r="P22" s="3"/>
    </row>
    <row r="23" spans="1:16" s="2" customFormat="1" ht="42.75" customHeight="1">
      <c r="A23" s="218" t="s">
        <v>65</v>
      </c>
      <c r="B23" s="219"/>
      <c r="C23" s="3"/>
      <c r="D23" s="3"/>
      <c r="E23" s="3"/>
      <c r="F23" s="3"/>
      <c r="G23" s="34"/>
      <c r="H23" s="34"/>
      <c r="I23" s="37"/>
      <c r="J23" s="14"/>
      <c r="K23" s="14"/>
      <c r="L23" s="13">
        <f t="shared" si="1"/>
      </c>
      <c r="M23" s="13">
        <f t="shared" si="2"/>
      </c>
      <c r="N23" s="13">
        <f t="shared" si="3"/>
      </c>
      <c r="O23" s="109">
        <f t="shared" si="4"/>
      </c>
      <c r="P23" s="3"/>
    </row>
    <row r="24" spans="1:16" s="2" customFormat="1" ht="54.75" customHeight="1">
      <c r="A24" s="216" t="s">
        <v>41</v>
      </c>
      <c r="B24" s="217"/>
      <c r="C24" s="15">
        <f aca="true" t="shared" si="5" ref="C24:H24">SUM(C5:C23)</f>
        <v>3</v>
      </c>
      <c r="D24" s="15">
        <f t="shared" si="5"/>
        <v>3</v>
      </c>
      <c r="E24" s="15">
        <f t="shared" si="5"/>
        <v>0</v>
      </c>
      <c r="F24" s="15">
        <f t="shared" si="5"/>
        <v>0</v>
      </c>
      <c r="G24" s="40">
        <f t="shared" si="5"/>
        <v>3</v>
      </c>
      <c r="H24" s="40">
        <f t="shared" si="5"/>
        <v>3</v>
      </c>
      <c r="I24" s="39"/>
      <c r="J24" s="20"/>
      <c r="K24" s="20"/>
      <c r="L24" s="20"/>
      <c r="M24" s="15">
        <f>SUM(M5:M23)</f>
        <v>3</v>
      </c>
      <c r="N24" s="15">
        <f>SUM(N5:N23)</f>
        <v>3</v>
      </c>
      <c r="O24" s="20"/>
      <c r="P24" s="20"/>
    </row>
  </sheetData>
  <sheetProtection/>
  <mergeCells count="8">
    <mergeCell ref="A3:C3"/>
    <mergeCell ref="A24:B24"/>
    <mergeCell ref="A1:P1"/>
    <mergeCell ref="A23:B23"/>
    <mergeCell ref="C4:P4"/>
    <mergeCell ref="A2:P2"/>
    <mergeCell ref="A21:B21"/>
    <mergeCell ref="A22:B22"/>
  </mergeCells>
  <printOptions/>
  <pageMargins left="0.82" right="0.5" top="0.5" bottom="0.5" header="0.5" footer="0.25"/>
  <pageSetup fitToHeight="0" horizontalDpi="300" verticalDpi="300" orientation="landscape" scale="55" r:id="rId2"/>
  <headerFooter alignWithMargins="0">
    <oddFooter>&amp;L&amp;F    &amp;D&amp;R&amp;P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P24"/>
  <sheetViews>
    <sheetView view="pageBreakPreview" zoomScale="75" zoomScaleNormal="75" zoomScaleSheetLayoutView="75" zoomScalePageLayoutView="0" workbookViewId="0" topLeftCell="A1">
      <selection activeCell="K6" sqref="K6"/>
    </sheetView>
  </sheetViews>
  <sheetFormatPr defaultColWidth="9.140625" defaultRowHeight="12.75"/>
  <cols>
    <col min="1" max="1" width="12.7109375" style="1" customWidth="1"/>
    <col min="2" max="2" width="34.8515625" style="1" customWidth="1"/>
    <col min="3" max="3" width="16.7109375" style="1" customWidth="1"/>
    <col min="4" max="6" width="5.28125" style="1" customWidth="1"/>
    <col min="7" max="8" width="8.00390625" style="1" customWidth="1"/>
    <col min="9" max="9" width="10.140625" style="1" customWidth="1"/>
    <col min="10" max="11" width="12.7109375" style="1" customWidth="1"/>
    <col min="12" max="12" width="12.7109375" style="1" hidden="1" customWidth="1"/>
    <col min="13" max="13" width="6.00390625" style="1" customWidth="1"/>
    <col min="14" max="14" width="12.7109375" style="1" customWidth="1"/>
    <col min="15" max="15" width="18.28125" style="1" customWidth="1"/>
    <col min="16" max="16" width="20.00390625" style="1" customWidth="1"/>
  </cols>
  <sheetData>
    <row r="1" spans="1:16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 customHeight="1" thickBot="1">
      <c r="A3" s="213" t="s">
        <v>76</v>
      </c>
      <c r="B3" s="214"/>
      <c r="C3" s="215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5"/>
    </row>
    <row r="4" spans="1:16" ht="25.5" customHeight="1" thickBot="1" thickTop="1">
      <c r="A4" s="4"/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14.75" customHeight="1" thickTop="1">
      <c r="A5" s="7" t="s">
        <v>0</v>
      </c>
      <c r="B5" s="7" t="s">
        <v>2</v>
      </c>
      <c r="C5" s="18" t="s">
        <v>119</v>
      </c>
      <c r="D5" s="18" t="s">
        <v>61</v>
      </c>
      <c r="E5" s="18" t="s">
        <v>62</v>
      </c>
      <c r="F5" s="18" t="s">
        <v>63</v>
      </c>
      <c r="G5" s="19" t="s">
        <v>53</v>
      </c>
      <c r="H5" s="19" t="s">
        <v>54</v>
      </c>
      <c r="I5" s="36" t="s">
        <v>64</v>
      </c>
      <c r="J5" s="18" t="s">
        <v>3</v>
      </c>
      <c r="K5" s="18" t="s">
        <v>1</v>
      </c>
      <c r="L5" s="18" t="s">
        <v>23</v>
      </c>
      <c r="M5" s="26" t="s">
        <v>55</v>
      </c>
      <c r="N5" s="18" t="s">
        <v>21</v>
      </c>
      <c r="O5" s="18" t="s">
        <v>125</v>
      </c>
      <c r="P5" s="18" t="s">
        <v>126</v>
      </c>
    </row>
    <row r="6" spans="1:16" s="2" customFormat="1" ht="48.75" customHeight="1">
      <c r="A6" s="3" t="s">
        <v>4</v>
      </c>
      <c r="B6" s="11" t="s">
        <v>120</v>
      </c>
      <c r="C6" s="3">
        <v>1</v>
      </c>
      <c r="D6" s="3"/>
      <c r="E6" s="3"/>
      <c r="F6" s="3"/>
      <c r="G6" s="34"/>
      <c r="H6" s="34"/>
      <c r="I6" s="37"/>
      <c r="J6" s="14">
        <v>40495</v>
      </c>
      <c r="K6" s="14">
        <v>40424</v>
      </c>
      <c r="L6" s="13">
        <f aca="true" t="shared" si="0" ref="L6:L11">IF((K6=0),"",(K6-J6))</f>
        <v>-71</v>
      </c>
      <c r="M6" s="13">
        <f>IF((K6=0),"",(1))</f>
        <v>1</v>
      </c>
      <c r="N6" s="13">
        <f>IF((L6&lt;0),1,"")</f>
        <v>1</v>
      </c>
      <c r="O6" s="109">
        <f>IF((K6=0),"",(K6-J6))</f>
        <v>-71</v>
      </c>
      <c r="P6" s="13"/>
    </row>
    <row r="7" spans="1:16" s="2" customFormat="1" ht="7.5" customHeight="1">
      <c r="A7" s="3"/>
      <c r="B7" s="11"/>
      <c r="C7" s="13"/>
      <c r="D7" s="13"/>
      <c r="E7" s="13"/>
      <c r="F7" s="13"/>
      <c r="G7" s="34"/>
      <c r="H7" s="34"/>
      <c r="I7" s="37"/>
      <c r="J7" s="14"/>
      <c r="K7" s="14"/>
      <c r="L7" s="13">
        <f t="shared" si="0"/>
      </c>
      <c r="M7" s="13"/>
      <c r="N7" s="13"/>
      <c r="O7" s="13"/>
      <c r="P7" s="13"/>
    </row>
    <row r="8" spans="1:16" s="2" customFormat="1" ht="36.75" customHeight="1">
      <c r="A8" s="3" t="s">
        <v>8</v>
      </c>
      <c r="B8" s="10" t="s">
        <v>121</v>
      </c>
      <c r="C8" s="110"/>
      <c r="D8" s="110"/>
      <c r="E8" s="3"/>
      <c r="F8" s="3"/>
      <c r="G8" s="34"/>
      <c r="H8" s="34"/>
      <c r="I8" s="37"/>
      <c r="J8" s="14"/>
      <c r="K8" s="14"/>
      <c r="L8" s="13">
        <f t="shared" si="0"/>
      </c>
      <c r="M8" s="13">
        <f>IF((K8=0),"",(1))</f>
      </c>
      <c r="N8" s="13">
        <f>IF((L8&lt;0),1,"")</f>
      </c>
      <c r="O8" s="109">
        <f>IF((K8=0),"",(K8-J8))</f>
      </c>
      <c r="P8" s="3"/>
    </row>
    <row r="9" spans="1:16" s="2" customFormat="1" ht="36" customHeight="1">
      <c r="A9" s="3" t="s">
        <v>10</v>
      </c>
      <c r="B9" s="10" t="s">
        <v>124</v>
      </c>
      <c r="C9" s="3">
        <v>1</v>
      </c>
      <c r="D9" s="3"/>
      <c r="E9" s="3"/>
      <c r="F9" s="3"/>
      <c r="G9" s="34"/>
      <c r="H9" s="37"/>
      <c r="I9" s="37"/>
      <c r="J9" s="14">
        <v>40495</v>
      </c>
      <c r="K9" s="14">
        <v>40424</v>
      </c>
      <c r="L9" s="13">
        <f t="shared" si="0"/>
        <v>-71</v>
      </c>
      <c r="M9" s="13">
        <f>IF((K9=0),"",(1))</f>
        <v>1</v>
      </c>
      <c r="N9" s="13">
        <f>IF((L9&lt;0),1,"")</f>
        <v>1</v>
      </c>
      <c r="O9" s="109">
        <f>IF((K9=0),"",(K9-J9))</f>
        <v>-71</v>
      </c>
      <c r="P9" s="3"/>
    </row>
    <row r="10" spans="1:16" s="2" customFormat="1" ht="36" customHeight="1">
      <c r="A10" s="3" t="s">
        <v>12</v>
      </c>
      <c r="B10" s="12" t="s">
        <v>33</v>
      </c>
      <c r="C10" s="3"/>
      <c r="D10" s="3"/>
      <c r="E10" s="3"/>
      <c r="F10" s="3"/>
      <c r="G10" s="34"/>
      <c r="H10" s="34"/>
      <c r="I10" s="37"/>
      <c r="J10" s="14"/>
      <c r="K10" s="14"/>
      <c r="L10" s="13">
        <f t="shared" si="0"/>
      </c>
      <c r="M10" s="13">
        <f>IF((K10=0),"",(1))</f>
      </c>
      <c r="N10" s="13">
        <f>IF((L10&lt;0),1,"")</f>
      </c>
      <c r="O10" s="109">
        <f>IF((K10=0),"",(K10-J10))</f>
      </c>
      <c r="P10" s="6"/>
    </row>
    <row r="11" spans="1:16" s="2" customFormat="1" ht="40.5" customHeight="1">
      <c r="A11" s="3" t="s">
        <v>13</v>
      </c>
      <c r="B11" s="10" t="s">
        <v>34</v>
      </c>
      <c r="C11" s="6"/>
      <c r="D11" s="6"/>
      <c r="E11" s="6"/>
      <c r="F11" s="6"/>
      <c r="G11" s="34">
        <v>1</v>
      </c>
      <c r="H11" s="37" t="s">
        <v>142</v>
      </c>
      <c r="I11" s="37" t="s">
        <v>134</v>
      </c>
      <c r="J11" s="14"/>
      <c r="K11" s="14"/>
      <c r="L11" s="13">
        <f t="shared" si="0"/>
      </c>
      <c r="M11" s="13">
        <f>IF((K11=0),"",(1))</f>
      </c>
      <c r="N11" s="13">
        <f>IF((L11&lt;0),1,"")</f>
      </c>
      <c r="O11" s="109">
        <f>IF((K11=0),"",(K11-J11))</f>
      </c>
      <c r="P11" s="3"/>
    </row>
    <row r="12" spans="1:16" s="2" customFormat="1" ht="6" customHeight="1">
      <c r="A12" s="3"/>
      <c r="B12" s="10"/>
      <c r="C12" s="3"/>
      <c r="D12" s="3"/>
      <c r="E12" s="3"/>
      <c r="F12" s="3"/>
      <c r="G12" s="34"/>
      <c r="H12" s="34"/>
      <c r="I12" s="37"/>
      <c r="J12" s="14"/>
      <c r="K12" s="14"/>
      <c r="L12" s="13"/>
      <c r="M12" s="13"/>
      <c r="N12" s="13"/>
      <c r="O12" s="3"/>
      <c r="P12" s="3"/>
    </row>
    <row r="13" spans="1:16" s="2" customFormat="1" ht="34.5" customHeight="1">
      <c r="A13" s="3" t="s">
        <v>14</v>
      </c>
      <c r="B13" s="12" t="s">
        <v>35</v>
      </c>
      <c r="C13" s="3"/>
      <c r="D13" s="3"/>
      <c r="E13" s="3"/>
      <c r="F13" s="3"/>
      <c r="G13" s="34"/>
      <c r="H13" s="34"/>
      <c r="I13" s="37"/>
      <c r="J13" s="14"/>
      <c r="K13" s="14"/>
      <c r="L13" s="13">
        <f>IF((K13=0),"",(K13-J13))</f>
      </c>
      <c r="M13" s="13">
        <f>IF((K13=0),"",(1))</f>
      </c>
      <c r="N13" s="13">
        <f>IF((L13&lt;0),1,"")</f>
      </c>
      <c r="O13" s="109">
        <f>IF((K13=0),"",(K13-J13))</f>
      </c>
      <c r="P13" s="6"/>
    </row>
    <row r="14" spans="1:16" s="2" customFormat="1" ht="36" customHeight="1">
      <c r="A14" s="3" t="s">
        <v>15</v>
      </c>
      <c r="B14" s="10" t="s">
        <v>36</v>
      </c>
      <c r="C14" s="3"/>
      <c r="D14" s="3"/>
      <c r="E14" s="3"/>
      <c r="F14" s="3"/>
      <c r="G14" s="34"/>
      <c r="H14" s="34"/>
      <c r="I14" s="37"/>
      <c r="J14" s="14"/>
      <c r="K14" s="14"/>
      <c r="L14" s="13">
        <f>IF((K14=0),"",(K14-J14))</f>
      </c>
      <c r="M14" s="13">
        <f>IF((K14=0),"",(1))</f>
      </c>
      <c r="N14" s="13">
        <f>IF((L14&lt;0),1,"")</f>
      </c>
      <c r="O14" s="109">
        <f>IF((K14=0),"",(K14-J14))</f>
      </c>
      <c r="P14" s="3"/>
    </row>
    <row r="15" spans="1:16" s="2" customFormat="1" ht="31.5" customHeight="1">
      <c r="A15" s="3" t="s">
        <v>16</v>
      </c>
      <c r="B15" s="12" t="s">
        <v>37</v>
      </c>
      <c r="C15" s="6">
        <v>1</v>
      </c>
      <c r="D15" s="6"/>
      <c r="E15" s="6"/>
      <c r="F15" s="6"/>
      <c r="G15" s="34"/>
      <c r="H15" s="16"/>
      <c r="I15" s="37"/>
      <c r="J15" s="14">
        <v>40495</v>
      </c>
      <c r="K15" s="14">
        <v>40353</v>
      </c>
      <c r="L15" s="13">
        <f>IF((K15=0),"",(K15-J15))</f>
        <v>-142</v>
      </c>
      <c r="M15" s="13">
        <f>IF((K15=0),"",(1))</f>
        <v>1</v>
      </c>
      <c r="N15" s="13">
        <f>IF((L15&lt;0),1,"")</f>
        <v>1</v>
      </c>
      <c r="O15" s="109">
        <f>IF((K15=0),"",(K15-J15))</f>
        <v>-142</v>
      </c>
      <c r="P15" s="6"/>
    </row>
    <row r="16" spans="1:16" s="2" customFormat="1" ht="6" customHeight="1">
      <c r="A16" s="3"/>
      <c r="B16" s="10"/>
      <c r="C16" s="3"/>
      <c r="D16" s="3"/>
      <c r="E16" s="3"/>
      <c r="F16" s="3"/>
      <c r="G16" s="34"/>
      <c r="H16" s="34"/>
      <c r="I16" s="37"/>
      <c r="J16" s="14"/>
      <c r="K16" s="14"/>
      <c r="L16" s="13"/>
      <c r="M16" s="13"/>
      <c r="N16" s="13"/>
      <c r="O16" s="3"/>
      <c r="P16" s="3"/>
    </row>
    <row r="17" spans="1:16" s="2" customFormat="1" ht="49.5" customHeight="1">
      <c r="A17" s="3" t="s">
        <v>9</v>
      </c>
      <c r="B17" s="10" t="s">
        <v>29</v>
      </c>
      <c r="C17" s="3"/>
      <c r="D17" s="3"/>
      <c r="E17" s="3"/>
      <c r="F17" s="3"/>
      <c r="G17" s="34"/>
      <c r="H17" s="34"/>
      <c r="I17" s="37"/>
      <c r="J17" s="14"/>
      <c r="K17" s="14"/>
      <c r="L17" s="13">
        <f aca="true" t="shared" si="1" ref="L17:L23">IF((K17=0),"",(K17-J17))</f>
      </c>
      <c r="M17" s="13">
        <f aca="true" t="shared" si="2" ref="M17:M23">IF((K17=0),"",(1))</f>
      </c>
      <c r="N17" s="13">
        <f aca="true" t="shared" si="3" ref="N17:N23">IF((L17&lt;0),1,"")</f>
      </c>
      <c r="O17" s="109">
        <f aca="true" t="shared" si="4" ref="O17:O23">IF((K17=0),"",(K17-J17))</f>
      </c>
      <c r="P17" s="3"/>
    </row>
    <row r="18" spans="1:16" s="2" customFormat="1" ht="37.5" customHeight="1">
      <c r="A18" s="3" t="s">
        <v>17</v>
      </c>
      <c r="B18" s="72" t="s">
        <v>86</v>
      </c>
      <c r="C18" s="6"/>
      <c r="D18" s="6"/>
      <c r="E18" s="6"/>
      <c r="F18" s="6"/>
      <c r="G18" s="35"/>
      <c r="H18" s="35"/>
      <c r="I18" s="38"/>
      <c r="J18" s="14"/>
      <c r="K18" s="14"/>
      <c r="L18" s="13">
        <f t="shared" si="1"/>
      </c>
      <c r="M18" s="13">
        <f t="shared" si="2"/>
      </c>
      <c r="N18" s="13">
        <f t="shared" si="3"/>
      </c>
      <c r="O18" s="109">
        <f t="shared" si="4"/>
      </c>
      <c r="P18" s="6"/>
    </row>
    <row r="19" spans="1:16" s="2" customFormat="1" ht="37.5" customHeight="1">
      <c r="A19" s="3" t="s">
        <v>122</v>
      </c>
      <c r="B19" s="10" t="s">
        <v>123</v>
      </c>
      <c r="C19" s="6"/>
      <c r="D19" s="6"/>
      <c r="E19" s="6"/>
      <c r="F19" s="6"/>
      <c r="G19" s="35"/>
      <c r="H19" s="35"/>
      <c r="I19" s="38"/>
      <c r="J19" s="14"/>
      <c r="K19" s="14"/>
      <c r="L19" s="13">
        <f t="shared" si="1"/>
      </c>
      <c r="M19" s="13">
        <f t="shared" si="2"/>
      </c>
      <c r="N19" s="13">
        <f t="shared" si="3"/>
      </c>
      <c r="O19" s="109">
        <f t="shared" si="4"/>
      </c>
      <c r="P19" s="6"/>
    </row>
    <row r="20" spans="1:16" s="2" customFormat="1" ht="42.75" customHeight="1">
      <c r="A20" s="3" t="s">
        <v>18</v>
      </c>
      <c r="B20" s="10" t="s">
        <v>39</v>
      </c>
      <c r="C20" s="3"/>
      <c r="D20" s="3"/>
      <c r="E20" s="3"/>
      <c r="F20" s="3"/>
      <c r="G20" s="34"/>
      <c r="H20" s="34"/>
      <c r="I20" s="37"/>
      <c r="J20" s="14"/>
      <c r="K20" s="14"/>
      <c r="L20" s="13">
        <f t="shared" si="1"/>
      </c>
      <c r="M20" s="13">
        <f t="shared" si="2"/>
      </c>
      <c r="N20" s="13">
        <f t="shared" si="3"/>
      </c>
      <c r="O20" s="109">
        <f t="shared" si="4"/>
      </c>
      <c r="P20" s="3"/>
    </row>
    <row r="21" spans="1:16" s="2" customFormat="1" ht="42.75" customHeight="1">
      <c r="A21" s="218" t="s">
        <v>65</v>
      </c>
      <c r="B21" s="219"/>
      <c r="C21" s="3"/>
      <c r="D21" s="3"/>
      <c r="E21" s="3"/>
      <c r="F21" s="3"/>
      <c r="G21" s="34"/>
      <c r="H21" s="34"/>
      <c r="I21" s="37"/>
      <c r="J21" s="14"/>
      <c r="K21" s="14"/>
      <c r="L21" s="13">
        <f t="shared" si="1"/>
      </c>
      <c r="M21" s="13">
        <f t="shared" si="2"/>
      </c>
      <c r="N21" s="13">
        <f t="shared" si="3"/>
      </c>
      <c r="O21" s="109">
        <f t="shared" si="4"/>
      </c>
      <c r="P21" s="3"/>
    </row>
    <row r="22" spans="1:16" s="2" customFormat="1" ht="42.75" customHeight="1">
      <c r="A22" s="218" t="s">
        <v>65</v>
      </c>
      <c r="B22" s="219"/>
      <c r="C22" s="3"/>
      <c r="D22" s="3"/>
      <c r="E22" s="3"/>
      <c r="F22" s="3"/>
      <c r="G22" s="34"/>
      <c r="H22" s="34"/>
      <c r="I22" s="37"/>
      <c r="J22" s="14"/>
      <c r="K22" s="14"/>
      <c r="L22" s="13">
        <f t="shared" si="1"/>
      </c>
      <c r="M22" s="13">
        <f t="shared" si="2"/>
      </c>
      <c r="N22" s="13">
        <f t="shared" si="3"/>
      </c>
      <c r="O22" s="109">
        <f t="shared" si="4"/>
      </c>
      <c r="P22" s="3"/>
    </row>
    <row r="23" spans="1:16" s="2" customFormat="1" ht="42.75" customHeight="1">
      <c r="A23" s="218" t="s">
        <v>65</v>
      </c>
      <c r="B23" s="219"/>
      <c r="C23" s="3"/>
      <c r="D23" s="3"/>
      <c r="E23" s="3"/>
      <c r="F23" s="3"/>
      <c r="G23" s="34"/>
      <c r="H23" s="34"/>
      <c r="I23" s="37"/>
      <c r="J23" s="14"/>
      <c r="K23" s="14"/>
      <c r="L23" s="13">
        <f t="shared" si="1"/>
      </c>
      <c r="M23" s="13">
        <f t="shared" si="2"/>
      </c>
      <c r="N23" s="13">
        <f t="shared" si="3"/>
      </c>
      <c r="O23" s="109">
        <f t="shared" si="4"/>
      </c>
      <c r="P23" s="3"/>
    </row>
    <row r="24" spans="1:16" s="2" customFormat="1" ht="54.75" customHeight="1">
      <c r="A24" s="216" t="s">
        <v>41</v>
      </c>
      <c r="B24" s="217"/>
      <c r="C24" s="15">
        <f>SUM(C5:C23)</f>
        <v>3</v>
      </c>
      <c r="D24" s="15">
        <f>SUM(D5:D23)</f>
        <v>0</v>
      </c>
      <c r="E24" s="15">
        <f>SUM(E5:E23)</f>
        <v>0</v>
      </c>
      <c r="F24" s="15">
        <f>SUM(F5:F23)</f>
        <v>0</v>
      </c>
      <c r="G24" s="40">
        <f>SUM(G5:G23)</f>
        <v>1</v>
      </c>
      <c r="H24" s="40">
        <v>1</v>
      </c>
      <c r="I24" s="39"/>
      <c r="J24" s="20"/>
      <c r="K24" s="20"/>
      <c r="L24" s="20"/>
      <c r="M24" s="15">
        <f>SUM(M5:M23)</f>
        <v>3</v>
      </c>
      <c r="N24" s="15">
        <f>SUM(N5:N23)</f>
        <v>3</v>
      </c>
      <c r="O24" s="20"/>
      <c r="P24" s="20"/>
    </row>
  </sheetData>
  <sheetProtection/>
  <mergeCells count="8">
    <mergeCell ref="A3:C3"/>
    <mergeCell ref="A24:B24"/>
    <mergeCell ref="A1:P1"/>
    <mergeCell ref="A23:B23"/>
    <mergeCell ref="C4:P4"/>
    <mergeCell ref="A2:P2"/>
    <mergeCell ref="A21:B21"/>
    <mergeCell ref="A22:B22"/>
  </mergeCells>
  <printOptions/>
  <pageMargins left="0.82" right="0.5" top="0.5" bottom="0.5" header="0.5" footer="0.25"/>
  <pageSetup fitToHeight="0" horizontalDpi="300" verticalDpi="300" orientation="landscape" scale="55" r:id="rId2"/>
  <headerFooter alignWithMargins="0">
    <oddFooter>&amp;L&amp;F    &amp;D&amp;R&amp;P of &amp;N</oddFooter>
  </headerFooter>
  <ignoredErrors>
    <ignoredError sqref="H11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P24"/>
  <sheetViews>
    <sheetView view="pageBreakPreview" zoomScale="75" zoomScaleNormal="75" zoomScaleSheetLayoutView="75" zoomScalePageLayoutView="0" workbookViewId="0" topLeftCell="A1">
      <selection activeCell="M9" sqref="M9"/>
    </sheetView>
  </sheetViews>
  <sheetFormatPr defaultColWidth="9.140625" defaultRowHeight="12.75"/>
  <cols>
    <col min="1" max="1" width="12.7109375" style="1" customWidth="1"/>
    <col min="2" max="2" width="34.8515625" style="1" customWidth="1"/>
    <col min="3" max="3" width="16.7109375" style="1" customWidth="1"/>
    <col min="4" max="6" width="5.28125" style="1" customWidth="1"/>
    <col min="7" max="8" width="8.00390625" style="1" customWidth="1"/>
    <col min="9" max="9" width="8.140625" style="1" customWidth="1"/>
    <col min="10" max="11" width="12.7109375" style="1" customWidth="1"/>
    <col min="12" max="12" width="12.7109375" style="1" hidden="1" customWidth="1"/>
    <col min="13" max="13" width="6.00390625" style="1" customWidth="1"/>
    <col min="14" max="14" width="12.7109375" style="1" customWidth="1"/>
    <col min="15" max="15" width="18.28125" style="1" customWidth="1"/>
    <col min="16" max="16" width="20.00390625" style="1" customWidth="1"/>
  </cols>
  <sheetData>
    <row r="1" spans="1:16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 customHeight="1" thickBot="1">
      <c r="A3" s="213" t="s">
        <v>44</v>
      </c>
      <c r="B3" s="214"/>
      <c r="C3" s="215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5"/>
    </row>
    <row r="4" spans="1:16" ht="25.5" customHeight="1" thickBot="1" thickTop="1">
      <c r="A4" s="4"/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14.75" customHeight="1" thickTop="1">
      <c r="A5" s="7" t="s">
        <v>0</v>
      </c>
      <c r="B5" s="7" t="s">
        <v>2</v>
      </c>
      <c r="C5" s="18" t="s">
        <v>119</v>
      </c>
      <c r="D5" s="18" t="s">
        <v>61</v>
      </c>
      <c r="E5" s="18" t="s">
        <v>62</v>
      </c>
      <c r="F5" s="18" t="s">
        <v>63</v>
      </c>
      <c r="G5" s="19" t="s">
        <v>53</v>
      </c>
      <c r="H5" s="19" t="s">
        <v>54</v>
      </c>
      <c r="I5" s="36" t="s">
        <v>64</v>
      </c>
      <c r="J5" s="18" t="s">
        <v>3</v>
      </c>
      <c r="K5" s="18" t="s">
        <v>1</v>
      </c>
      <c r="L5" s="18" t="s">
        <v>23</v>
      </c>
      <c r="M5" s="26" t="s">
        <v>55</v>
      </c>
      <c r="N5" s="18" t="s">
        <v>21</v>
      </c>
      <c r="O5" s="18" t="s">
        <v>125</v>
      </c>
      <c r="P5" s="18" t="s">
        <v>126</v>
      </c>
    </row>
    <row r="6" spans="1:16" s="2" customFormat="1" ht="48.75" customHeight="1">
      <c r="A6" s="3" t="s">
        <v>4</v>
      </c>
      <c r="B6" s="11" t="s">
        <v>120</v>
      </c>
      <c r="C6" s="3"/>
      <c r="D6" s="3"/>
      <c r="E6" s="3"/>
      <c r="F6" s="3"/>
      <c r="G6" s="34"/>
      <c r="H6" s="34"/>
      <c r="I6" s="37"/>
      <c r="J6" s="14"/>
      <c r="K6" s="14"/>
      <c r="L6" s="13">
        <f aca="true" t="shared" si="0" ref="L6:L11">IF((K6=0),"",(K6-J6))</f>
      </c>
      <c r="M6" s="13">
        <f>IF((K6=0),"",(1))</f>
      </c>
      <c r="N6" s="13">
        <f>IF((L6&lt;0),1,"")</f>
      </c>
      <c r="O6" s="109">
        <f>IF((K6=0),"",(K6-J6))</f>
      </c>
      <c r="P6" s="13"/>
    </row>
    <row r="7" spans="1:16" s="2" customFormat="1" ht="7.5" customHeight="1">
      <c r="A7" s="3"/>
      <c r="B7" s="11"/>
      <c r="C7" s="13"/>
      <c r="D7" s="13"/>
      <c r="E7" s="13"/>
      <c r="F7" s="13"/>
      <c r="G7" s="34"/>
      <c r="H7" s="34"/>
      <c r="I7" s="37"/>
      <c r="J7" s="14"/>
      <c r="K7" s="14"/>
      <c r="L7" s="13">
        <f t="shared" si="0"/>
      </c>
      <c r="M7" s="13"/>
      <c r="N7" s="13"/>
      <c r="O7" s="13"/>
      <c r="P7" s="13"/>
    </row>
    <row r="8" spans="1:16" s="2" customFormat="1" ht="36.75" customHeight="1">
      <c r="A8" s="3" t="s">
        <v>8</v>
      </c>
      <c r="B8" s="10" t="s">
        <v>121</v>
      </c>
      <c r="C8" s="110"/>
      <c r="D8" s="110"/>
      <c r="E8" s="3"/>
      <c r="F8" s="3"/>
      <c r="G8" s="34"/>
      <c r="H8" s="34"/>
      <c r="I8" s="37"/>
      <c r="J8" s="14"/>
      <c r="K8" s="14"/>
      <c r="L8" s="13">
        <f t="shared" si="0"/>
      </c>
      <c r="M8" s="13">
        <f>IF((K8=0),"",(1))</f>
      </c>
      <c r="N8" s="13">
        <f>IF((L8&lt;0),1,"")</f>
      </c>
      <c r="O8" s="109">
        <f>IF((K8=0),"",(K8-J8))</f>
      </c>
      <c r="P8" s="3"/>
    </row>
    <row r="9" spans="1:16" s="2" customFormat="1" ht="36" customHeight="1">
      <c r="A9" s="3" t="s">
        <v>10</v>
      </c>
      <c r="B9" s="10" t="s">
        <v>124</v>
      </c>
      <c r="C9" s="3">
        <v>1</v>
      </c>
      <c r="D9" s="3">
        <v>1</v>
      </c>
      <c r="E9" s="3"/>
      <c r="F9" s="3"/>
      <c r="G9" s="34"/>
      <c r="H9" s="37"/>
      <c r="I9" s="37"/>
      <c r="J9" s="14">
        <v>40495</v>
      </c>
      <c r="K9" s="14">
        <v>40387</v>
      </c>
      <c r="L9" s="13">
        <f t="shared" si="0"/>
        <v>-108</v>
      </c>
      <c r="M9" s="13">
        <f>IF((K9=0),"",(1))</f>
        <v>1</v>
      </c>
      <c r="N9" s="13">
        <f>IF((L9&lt;0),1,"")</f>
        <v>1</v>
      </c>
      <c r="O9" s="109">
        <f>IF((K9=0),"",(K9-J9))</f>
        <v>-108</v>
      </c>
      <c r="P9" s="3"/>
    </row>
    <row r="10" spans="1:16" s="2" customFormat="1" ht="36" customHeight="1">
      <c r="A10" s="3" t="s">
        <v>12</v>
      </c>
      <c r="B10" s="12" t="s">
        <v>33</v>
      </c>
      <c r="C10" s="3"/>
      <c r="D10" s="3"/>
      <c r="E10" s="3"/>
      <c r="F10" s="3"/>
      <c r="G10" s="34">
        <v>1</v>
      </c>
      <c r="H10" s="34">
        <v>1</v>
      </c>
      <c r="I10" s="37" t="s">
        <v>134</v>
      </c>
      <c r="J10" s="14"/>
      <c r="K10" s="14"/>
      <c r="L10" s="13">
        <f t="shared" si="0"/>
      </c>
      <c r="M10" s="13">
        <f>IF((K10=0),"",(1))</f>
      </c>
      <c r="N10" s="13">
        <f>IF((L10&lt;0),1,"")</f>
      </c>
      <c r="O10" s="109">
        <f>IF((K10=0),"",(K10-J10))</f>
      </c>
      <c r="P10" s="6"/>
    </row>
    <row r="11" spans="1:16" s="2" customFormat="1" ht="40.5" customHeight="1">
      <c r="A11" s="3" t="s">
        <v>13</v>
      </c>
      <c r="B11" s="10" t="s">
        <v>34</v>
      </c>
      <c r="C11" s="6">
        <v>1</v>
      </c>
      <c r="D11" s="6">
        <v>1</v>
      </c>
      <c r="E11" s="6"/>
      <c r="F11" s="6"/>
      <c r="G11" s="34"/>
      <c r="H11" s="37"/>
      <c r="I11" s="37"/>
      <c r="J11" s="14">
        <v>40495</v>
      </c>
      <c r="K11" s="14">
        <v>40303</v>
      </c>
      <c r="L11" s="13">
        <f t="shared" si="0"/>
        <v>-192</v>
      </c>
      <c r="M11" s="13">
        <f>IF((K11=0),"",(1))</f>
        <v>1</v>
      </c>
      <c r="N11" s="13">
        <f>IF((L11&lt;0),1,"")</f>
        <v>1</v>
      </c>
      <c r="O11" s="109">
        <f>IF((K11=0),"",(K11-J11))</f>
        <v>-192</v>
      </c>
      <c r="P11" s="3"/>
    </row>
    <row r="12" spans="1:16" s="2" customFormat="1" ht="6" customHeight="1">
      <c r="A12" s="3"/>
      <c r="B12" s="10"/>
      <c r="C12" s="3"/>
      <c r="D12" s="3"/>
      <c r="E12" s="3"/>
      <c r="F12" s="3"/>
      <c r="G12" s="34"/>
      <c r="H12" s="34"/>
      <c r="I12" s="37"/>
      <c r="J12" s="14"/>
      <c r="K12" s="14"/>
      <c r="L12" s="13"/>
      <c r="M12" s="13"/>
      <c r="N12" s="13"/>
      <c r="O12" s="3"/>
      <c r="P12" s="3"/>
    </row>
    <row r="13" spans="1:16" s="2" customFormat="1" ht="34.5" customHeight="1">
      <c r="A13" s="3" t="s">
        <v>14</v>
      </c>
      <c r="B13" s="12" t="s">
        <v>35</v>
      </c>
      <c r="C13" s="3"/>
      <c r="D13" s="3"/>
      <c r="E13" s="3"/>
      <c r="F13" s="3"/>
      <c r="G13" s="34"/>
      <c r="H13" s="34"/>
      <c r="I13" s="37"/>
      <c r="J13" s="14"/>
      <c r="K13" s="14"/>
      <c r="L13" s="13">
        <f>IF((K13=0),"",(K13-J13))</f>
      </c>
      <c r="M13" s="13">
        <f>IF((K13=0),"",(1))</f>
      </c>
      <c r="N13" s="13">
        <f>IF((L13&lt;0),1,"")</f>
      </c>
      <c r="O13" s="109">
        <f>IF((K13=0),"",(K13-J13))</f>
      </c>
      <c r="P13" s="6"/>
    </row>
    <row r="14" spans="1:16" s="2" customFormat="1" ht="36" customHeight="1">
      <c r="A14" s="3" t="s">
        <v>15</v>
      </c>
      <c r="B14" s="10" t="s">
        <v>36</v>
      </c>
      <c r="C14" s="3"/>
      <c r="D14" s="3"/>
      <c r="E14" s="3"/>
      <c r="F14" s="3"/>
      <c r="G14" s="34"/>
      <c r="H14" s="34"/>
      <c r="I14" s="37"/>
      <c r="J14" s="14"/>
      <c r="K14" s="14"/>
      <c r="L14" s="13">
        <f>IF((K14=0),"",(K14-J14))</f>
      </c>
      <c r="M14" s="13">
        <f>IF((K14=0),"",(1))</f>
      </c>
      <c r="N14" s="13">
        <f>IF((L14&lt;0),1,"")</f>
      </c>
      <c r="O14" s="109">
        <f>IF((K14=0),"",(K14-J14))</f>
      </c>
      <c r="P14" s="3"/>
    </row>
    <row r="15" spans="1:16" s="2" customFormat="1" ht="31.5" customHeight="1">
      <c r="A15" s="3" t="s">
        <v>16</v>
      </c>
      <c r="B15" s="12" t="s">
        <v>37</v>
      </c>
      <c r="C15" s="6"/>
      <c r="D15" s="6"/>
      <c r="E15" s="6"/>
      <c r="F15" s="6"/>
      <c r="G15" s="34"/>
      <c r="H15" s="16"/>
      <c r="I15" s="37"/>
      <c r="J15" s="14"/>
      <c r="K15" s="14"/>
      <c r="L15" s="13">
        <f>IF((K15=0),"",(K15-J15))</f>
      </c>
      <c r="M15" s="13">
        <f>IF((K15=0),"",(1))</f>
      </c>
      <c r="N15" s="13">
        <f>IF((L15&lt;0),1,"")</f>
      </c>
      <c r="O15" s="109">
        <f>IF((K15=0),"",(K15-J15))</f>
      </c>
      <c r="P15" s="6"/>
    </row>
    <row r="16" spans="1:16" s="2" customFormat="1" ht="6" customHeight="1">
      <c r="A16" s="3"/>
      <c r="B16" s="10"/>
      <c r="C16" s="3"/>
      <c r="D16" s="3"/>
      <c r="E16" s="3"/>
      <c r="F16" s="3"/>
      <c r="G16" s="34"/>
      <c r="H16" s="34"/>
      <c r="I16" s="37"/>
      <c r="J16" s="14"/>
      <c r="K16" s="14"/>
      <c r="L16" s="13"/>
      <c r="M16" s="13"/>
      <c r="N16" s="13"/>
      <c r="O16" s="3"/>
      <c r="P16" s="3"/>
    </row>
    <row r="17" spans="1:16" s="2" customFormat="1" ht="49.5" customHeight="1">
      <c r="A17" s="3" t="s">
        <v>9</v>
      </c>
      <c r="B17" s="10" t="s">
        <v>29</v>
      </c>
      <c r="C17" s="3"/>
      <c r="D17" s="3"/>
      <c r="E17" s="3"/>
      <c r="F17" s="3"/>
      <c r="G17" s="34"/>
      <c r="H17" s="34"/>
      <c r="I17" s="37"/>
      <c r="J17" s="14"/>
      <c r="K17" s="14"/>
      <c r="L17" s="13">
        <f aca="true" t="shared" si="1" ref="L17:L23">IF((K17=0),"",(K17-J17))</f>
      </c>
      <c r="M17" s="13">
        <f aca="true" t="shared" si="2" ref="M17:M23">IF((K17=0),"",(1))</f>
      </c>
      <c r="N17" s="13">
        <f aca="true" t="shared" si="3" ref="N17:N23">IF((L17&lt;0),1,"")</f>
      </c>
      <c r="O17" s="109">
        <f aca="true" t="shared" si="4" ref="O17:O23">IF((K17=0),"",(K17-J17))</f>
      </c>
      <c r="P17" s="3"/>
    </row>
    <row r="18" spans="1:16" s="2" customFormat="1" ht="37.5" customHeight="1">
      <c r="A18" s="3" t="s">
        <v>17</v>
      </c>
      <c r="B18" s="72" t="s">
        <v>86</v>
      </c>
      <c r="C18" s="6"/>
      <c r="D18" s="6"/>
      <c r="E18" s="6"/>
      <c r="F18" s="6"/>
      <c r="G18" s="35"/>
      <c r="H18" s="35"/>
      <c r="I18" s="38"/>
      <c r="J18" s="14"/>
      <c r="K18" s="14"/>
      <c r="L18" s="13">
        <f t="shared" si="1"/>
      </c>
      <c r="M18" s="13">
        <f t="shared" si="2"/>
      </c>
      <c r="N18" s="13">
        <f t="shared" si="3"/>
      </c>
      <c r="O18" s="109">
        <f t="shared" si="4"/>
      </c>
      <c r="P18" s="6"/>
    </row>
    <row r="19" spans="1:16" s="2" customFormat="1" ht="37.5" customHeight="1">
      <c r="A19" s="3" t="s">
        <v>122</v>
      </c>
      <c r="B19" s="10" t="s">
        <v>123</v>
      </c>
      <c r="C19" s="6"/>
      <c r="D19" s="6"/>
      <c r="E19" s="6"/>
      <c r="F19" s="6"/>
      <c r="G19" s="35"/>
      <c r="H19" s="35"/>
      <c r="I19" s="38"/>
      <c r="J19" s="14"/>
      <c r="K19" s="14"/>
      <c r="L19" s="13">
        <f t="shared" si="1"/>
      </c>
      <c r="M19" s="13">
        <f t="shared" si="2"/>
      </c>
      <c r="N19" s="13">
        <f t="shared" si="3"/>
      </c>
      <c r="O19" s="109">
        <f t="shared" si="4"/>
      </c>
      <c r="P19" s="6"/>
    </row>
    <row r="20" spans="1:16" s="2" customFormat="1" ht="42.75" customHeight="1">
      <c r="A20" s="3" t="s">
        <v>18</v>
      </c>
      <c r="B20" s="10" t="s">
        <v>39</v>
      </c>
      <c r="C20" s="3"/>
      <c r="D20" s="3"/>
      <c r="E20" s="3"/>
      <c r="F20" s="3"/>
      <c r="G20" s="34"/>
      <c r="H20" s="34"/>
      <c r="I20" s="37"/>
      <c r="J20" s="14"/>
      <c r="K20" s="14"/>
      <c r="L20" s="13">
        <f t="shared" si="1"/>
      </c>
      <c r="M20" s="13">
        <f t="shared" si="2"/>
      </c>
      <c r="N20" s="13">
        <f t="shared" si="3"/>
      </c>
      <c r="O20" s="109">
        <f t="shared" si="4"/>
      </c>
      <c r="P20" s="3"/>
    </row>
    <row r="21" spans="1:16" s="2" customFormat="1" ht="42.75" customHeight="1">
      <c r="A21" s="218" t="s">
        <v>65</v>
      </c>
      <c r="B21" s="219"/>
      <c r="C21" s="3"/>
      <c r="D21" s="3"/>
      <c r="E21" s="3"/>
      <c r="F21" s="3"/>
      <c r="G21" s="34"/>
      <c r="H21" s="34"/>
      <c r="I21" s="37"/>
      <c r="J21" s="14"/>
      <c r="K21" s="14"/>
      <c r="L21" s="13">
        <f t="shared" si="1"/>
      </c>
      <c r="M21" s="13">
        <f t="shared" si="2"/>
      </c>
      <c r="N21" s="13">
        <f t="shared" si="3"/>
      </c>
      <c r="O21" s="109">
        <f t="shared" si="4"/>
      </c>
      <c r="P21" s="3"/>
    </row>
    <row r="22" spans="1:16" s="2" customFormat="1" ht="42.75" customHeight="1">
      <c r="A22" s="218" t="s">
        <v>65</v>
      </c>
      <c r="B22" s="219"/>
      <c r="C22" s="3"/>
      <c r="D22" s="3"/>
      <c r="E22" s="3"/>
      <c r="F22" s="3"/>
      <c r="G22" s="34"/>
      <c r="H22" s="34"/>
      <c r="I22" s="37"/>
      <c r="J22" s="14"/>
      <c r="K22" s="14"/>
      <c r="L22" s="13">
        <f t="shared" si="1"/>
      </c>
      <c r="M22" s="13">
        <f t="shared" si="2"/>
      </c>
      <c r="N22" s="13">
        <f t="shared" si="3"/>
      </c>
      <c r="O22" s="109">
        <f t="shared" si="4"/>
      </c>
      <c r="P22" s="3"/>
    </row>
    <row r="23" spans="1:16" s="2" customFormat="1" ht="42.75" customHeight="1">
      <c r="A23" s="218" t="s">
        <v>65</v>
      </c>
      <c r="B23" s="219"/>
      <c r="C23" s="3"/>
      <c r="D23" s="3"/>
      <c r="E23" s="3"/>
      <c r="F23" s="3"/>
      <c r="G23" s="34"/>
      <c r="H23" s="34"/>
      <c r="I23" s="37"/>
      <c r="J23" s="14"/>
      <c r="K23" s="14"/>
      <c r="L23" s="13">
        <f t="shared" si="1"/>
      </c>
      <c r="M23" s="13">
        <f t="shared" si="2"/>
      </c>
      <c r="N23" s="13">
        <f t="shared" si="3"/>
      </c>
      <c r="O23" s="109">
        <f t="shared" si="4"/>
      </c>
      <c r="P23" s="3"/>
    </row>
    <row r="24" spans="1:16" s="2" customFormat="1" ht="54.75" customHeight="1">
      <c r="A24" s="216" t="s">
        <v>41</v>
      </c>
      <c r="B24" s="217"/>
      <c r="C24" s="15">
        <f aca="true" t="shared" si="5" ref="C24:H24">SUM(C5:C23)</f>
        <v>2</v>
      </c>
      <c r="D24" s="15">
        <f t="shared" si="5"/>
        <v>2</v>
      </c>
      <c r="E24" s="15">
        <f t="shared" si="5"/>
        <v>0</v>
      </c>
      <c r="F24" s="15">
        <f t="shared" si="5"/>
        <v>0</v>
      </c>
      <c r="G24" s="40">
        <f t="shared" si="5"/>
        <v>1</v>
      </c>
      <c r="H24" s="40">
        <f t="shared" si="5"/>
        <v>1</v>
      </c>
      <c r="I24" s="39"/>
      <c r="J24" s="20"/>
      <c r="K24" s="20"/>
      <c r="L24" s="20"/>
      <c r="M24" s="15">
        <f>SUM(M5:M23)</f>
        <v>2</v>
      </c>
      <c r="N24" s="15">
        <f>SUM(N5:N23)</f>
        <v>2</v>
      </c>
      <c r="O24" s="20"/>
      <c r="P24" s="20"/>
    </row>
  </sheetData>
  <sheetProtection/>
  <mergeCells count="8">
    <mergeCell ref="A3:C3"/>
    <mergeCell ref="A24:B24"/>
    <mergeCell ref="A1:P1"/>
    <mergeCell ref="A23:B23"/>
    <mergeCell ref="C4:P4"/>
    <mergeCell ref="A2:P2"/>
    <mergeCell ref="A21:B21"/>
    <mergeCell ref="A22:B22"/>
  </mergeCells>
  <printOptions/>
  <pageMargins left="0.82" right="0.5" top="0.5" bottom="0.5" header="0.5" footer="0.25"/>
  <pageSetup fitToHeight="0" horizontalDpi="300" verticalDpi="300" orientation="landscape" scale="55" r:id="rId2"/>
  <headerFooter alignWithMargins="0">
    <oddFooter>&amp;L&amp;F    &amp;D&amp;R&amp;P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/>
  <dimension ref="A1:P24"/>
  <sheetViews>
    <sheetView view="pageBreakPreview" zoomScale="75" zoomScaleNormal="75" zoomScaleSheetLayoutView="75" zoomScalePageLayoutView="0" workbookViewId="0" topLeftCell="A1">
      <selection activeCell="N8" sqref="N8"/>
    </sheetView>
  </sheetViews>
  <sheetFormatPr defaultColWidth="9.140625" defaultRowHeight="12.75"/>
  <cols>
    <col min="1" max="1" width="12.7109375" style="1" customWidth="1"/>
    <col min="2" max="2" width="34.8515625" style="1" customWidth="1"/>
    <col min="3" max="3" width="16.7109375" style="1" customWidth="1"/>
    <col min="4" max="6" width="5.28125" style="1" customWidth="1"/>
    <col min="7" max="8" width="8.00390625" style="1" customWidth="1"/>
    <col min="9" max="9" width="8.140625" style="1" customWidth="1"/>
    <col min="10" max="11" width="12.7109375" style="1" customWidth="1"/>
    <col min="12" max="12" width="12.7109375" style="1" hidden="1" customWidth="1"/>
    <col min="13" max="13" width="6.00390625" style="1" customWidth="1"/>
    <col min="14" max="14" width="12.7109375" style="1" customWidth="1"/>
    <col min="15" max="15" width="18.28125" style="1" customWidth="1"/>
    <col min="16" max="16" width="20.00390625" style="1" customWidth="1"/>
  </cols>
  <sheetData>
    <row r="1" spans="1:16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 customHeight="1" thickBot="1">
      <c r="A3" s="213" t="s">
        <v>127</v>
      </c>
      <c r="B3" s="214"/>
      <c r="C3" s="215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5"/>
    </row>
    <row r="4" spans="1:16" ht="25.5" customHeight="1" thickBot="1" thickTop="1">
      <c r="A4" s="4"/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14.75" customHeight="1" thickTop="1">
      <c r="A5" s="7" t="s">
        <v>0</v>
      </c>
      <c r="B5" s="7" t="s">
        <v>2</v>
      </c>
      <c r="C5" s="18" t="s">
        <v>119</v>
      </c>
      <c r="D5" s="18" t="s">
        <v>61</v>
      </c>
      <c r="E5" s="18" t="s">
        <v>62</v>
      </c>
      <c r="F5" s="18" t="s">
        <v>63</v>
      </c>
      <c r="G5" s="19" t="s">
        <v>53</v>
      </c>
      <c r="H5" s="19" t="s">
        <v>54</v>
      </c>
      <c r="I5" s="36" t="s">
        <v>64</v>
      </c>
      <c r="J5" s="18" t="s">
        <v>3</v>
      </c>
      <c r="K5" s="18" t="s">
        <v>1</v>
      </c>
      <c r="L5" s="18" t="s">
        <v>23</v>
      </c>
      <c r="M5" s="26" t="s">
        <v>55</v>
      </c>
      <c r="N5" s="18" t="s">
        <v>21</v>
      </c>
      <c r="O5" s="18" t="s">
        <v>125</v>
      </c>
      <c r="P5" s="18" t="s">
        <v>126</v>
      </c>
    </row>
    <row r="6" spans="1:16" s="2" customFormat="1" ht="48.75" customHeight="1">
      <c r="A6" s="3" t="s">
        <v>4</v>
      </c>
      <c r="B6" s="11" t="s">
        <v>120</v>
      </c>
      <c r="C6" s="3"/>
      <c r="D6" s="3"/>
      <c r="E6" s="3"/>
      <c r="F6" s="3"/>
      <c r="G6" s="34"/>
      <c r="H6" s="34"/>
      <c r="I6" s="37"/>
      <c r="J6" s="14"/>
      <c r="K6" s="14"/>
      <c r="L6" s="13">
        <f aca="true" t="shared" si="0" ref="L6:L11">IF((K6=0),"",(K6-J6))</f>
      </c>
      <c r="M6" s="13">
        <f>IF((K6=0),"",(1))</f>
      </c>
      <c r="N6" s="13">
        <f>IF((L6&lt;0),1,"")</f>
      </c>
      <c r="O6" s="109">
        <f>IF((K6=0),"",(K6-J6))</f>
      </c>
      <c r="P6" s="13"/>
    </row>
    <row r="7" spans="1:16" s="2" customFormat="1" ht="7.5" customHeight="1">
      <c r="A7" s="3"/>
      <c r="B7" s="11"/>
      <c r="C7" s="13"/>
      <c r="D7" s="13"/>
      <c r="E7" s="13"/>
      <c r="F7" s="13"/>
      <c r="G7" s="34"/>
      <c r="H7" s="34"/>
      <c r="I7" s="37"/>
      <c r="J7" s="14"/>
      <c r="K7" s="14"/>
      <c r="L7" s="13">
        <f t="shared" si="0"/>
      </c>
      <c r="M7" s="13"/>
      <c r="N7" s="13"/>
      <c r="O7" s="13"/>
      <c r="P7" s="13"/>
    </row>
    <row r="8" spans="1:16" s="2" customFormat="1" ht="36.75" customHeight="1">
      <c r="A8" s="3" t="s">
        <v>8</v>
      </c>
      <c r="B8" s="10" t="s">
        <v>121</v>
      </c>
      <c r="C8" s="110"/>
      <c r="D8" s="110"/>
      <c r="E8" s="3"/>
      <c r="F8" s="3"/>
      <c r="G8" s="34"/>
      <c r="H8" s="34"/>
      <c r="I8" s="37"/>
      <c r="J8" s="14"/>
      <c r="K8" s="14"/>
      <c r="L8" s="13">
        <f t="shared" si="0"/>
      </c>
      <c r="M8" s="13">
        <f>IF((K8=0),"",(1))</f>
      </c>
      <c r="N8" s="13">
        <f>IF((L8&lt;0),1,"")</f>
      </c>
      <c r="O8" s="109">
        <f>IF((K8=0),"",(K8-J8))</f>
      </c>
      <c r="P8" s="3"/>
    </row>
    <row r="9" spans="1:16" s="2" customFormat="1" ht="36" customHeight="1">
      <c r="A9" s="3" t="s">
        <v>10</v>
      </c>
      <c r="B9" s="10" t="s">
        <v>124</v>
      </c>
      <c r="C9" s="3">
        <v>1</v>
      </c>
      <c r="D9" s="3">
        <v>1</v>
      </c>
      <c r="E9" s="3"/>
      <c r="F9" s="3"/>
      <c r="G9" s="34"/>
      <c r="H9" s="37"/>
      <c r="I9" s="37"/>
      <c r="J9" s="14">
        <v>40495</v>
      </c>
      <c r="K9" s="14">
        <v>40407</v>
      </c>
      <c r="L9" s="13">
        <f t="shared" si="0"/>
        <v>-88</v>
      </c>
      <c r="M9" s="13">
        <f>IF((K9=0),"",(1))</f>
        <v>1</v>
      </c>
      <c r="N9" s="13">
        <f>IF((L9&lt;0),1,"")</f>
        <v>1</v>
      </c>
      <c r="O9" s="109">
        <f>IF((K9=0),"",(K9-J9))</f>
        <v>-88</v>
      </c>
      <c r="P9" s="3"/>
    </row>
    <row r="10" spans="1:16" s="2" customFormat="1" ht="36" customHeight="1">
      <c r="A10" s="3" t="s">
        <v>12</v>
      </c>
      <c r="B10" s="12" t="s">
        <v>33</v>
      </c>
      <c r="C10" s="3"/>
      <c r="D10" s="3"/>
      <c r="E10" s="3"/>
      <c r="F10" s="3"/>
      <c r="G10" s="34"/>
      <c r="H10" s="34"/>
      <c r="I10" s="37"/>
      <c r="J10" s="14"/>
      <c r="K10" s="14"/>
      <c r="L10" s="13">
        <f t="shared" si="0"/>
      </c>
      <c r="M10" s="13">
        <f>IF((K10=0),"",(1))</f>
      </c>
      <c r="N10" s="13">
        <f>IF((L10&lt;0),1,"")</f>
      </c>
      <c r="O10" s="109">
        <f>IF((K10=0),"",(K10-J10))</f>
      </c>
      <c r="P10" s="6"/>
    </row>
    <row r="11" spans="1:16" s="2" customFormat="1" ht="40.5" customHeight="1">
      <c r="A11" s="3" t="s">
        <v>13</v>
      </c>
      <c r="B11" s="10" t="s">
        <v>34</v>
      </c>
      <c r="C11" s="6">
        <v>1</v>
      </c>
      <c r="D11" s="3">
        <v>1</v>
      </c>
      <c r="E11" s="3"/>
      <c r="F11" s="3"/>
      <c r="G11" s="34"/>
      <c r="H11" s="37"/>
      <c r="I11" s="37"/>
      <c r="J11" s="14">
        <v>40495</v>
      </c>
      <c r="K11" s="14">
        <v>40319</v>
      </c>
      <c r="L11" s="13">
        <f t="shared" si="0"/>
        <v>-176</v>
      </c>
      <c r="M11" s="13">
        <f>IF((K11=0),"",(1))</f>
        <v>1</v>
      </c>
      <c r="N11" s="13">
        <f>IF((L11&lt;0),1,"")</f>
        <v>1</v>
      </c>
      <c r="O11" s="109">
        <f>IF((K11=0),"",(K11-J11))</f>
        <v>-176</v>
      </c>
      <c r="P11" s="3"/>
    </row>
    <row r="12" spans="1:16" s="2" customFormat="1" ht="6" customHeight="1">
      <c r="A12" s="3"/>
      <c r="B12" s="10"/>
      <c r="C12" s="3"/>
      <c r="D12" s="3"/>
      <c r="E12" s="3"/>
      <c r="F12" s="3"/>
      <c r="G12" s="34"/>
      <c r="H12" s="34"/>
      <c r="I12" s="37"/>
      <c r="J12" s="14"/>
      <c r="K12" s="14"/>
      <c r="L12" s="13"/>
      <c r="M12" s="13"/>
      <c r="N12" s="13"/>
      <c r="O12" s="3"/>
      <c r="P12" s="3"/>
    </row>
    <row r="13" spans="1:16" s="2" customFormat="1" ht="34.5" customHeight="1">
      <c r="A13" s="3" t="s">
        <v>14</v>
      </c>
      <c r="B13" s="12" t="s">
        <v>35</v>
      </c>
      <c r="C13" s="3"/>
      <c r="D13" s="3"/>
      <c r="E13" s="3"/>
      <c r="F13" s="3"/>
      <c r="G13" s="34"/>
      <c r="H13" s="34"/>
      <c r="I13" s="37"/>
      <c r="J13" s="14"/>
      <c r="K13" s="14"/>
      <c r="L13" s="13">
        <f>IF((K13=0),"",(K13-J13))</f>
      </c>
      <c r="M13" s="13">
        <f>IF((K13=0),"",(1))</f>
      </c>
      <c r="N13" s="13">
        <f>IF((L13&lt;0),1,"")</f>
      </c>
      <c r="O13" s="109">
        <f>IF((K13=0),"",(K13-J13))</f>
      </c>
      <c r="P13" s="6"/>
    </row>
    <row r="14" spans="1:16" s="2" customFormat="1" ht="36" customHeight="1">
      <c r="A14" s="3" t="s">
        <v>15</v>
      </c>
      <c r="B14" s="10" t="s">
        <v>36</v>
      </c>
      <c r="C14" s="6">
        <v>1</v>
      </c>
      <c r="D14" s="3">
        <v>1</v>
      </c>
      <c r="E14" s="3"/>
      <c r="F14" s="3"/>
      <c r="G14" s="34"/>
      <c r="H14" s="37"/>
      <c r="I14" s="37"/>
      <c r="J14" s="14">
        <v>40495</v>
      </c>
      <c r="K14" s="14">
        <v>40319</v>
      </c>
      <c r="L14" s="13">
        <f>IF((K14=0),"",(K14-J14))</f>
        <v>-176</v>
      </c>
      <c r="M14" s="13">
        <f>IF((K14=0),"",(1))</f>
        <v>1</v>
      </c>
      <c r="N14" s="13">
        <f>IF((L14&lt;0),1,"")</f>
        <v>1</v>
      </c>
      <c r="O14" s="109">
        <f>IF((K14=0),"",(K14-J14))</f>
        <v>-176</v>
      </c>
      <c r="P14" s="3"/>
    </row>
    <row r="15" spans="1:16" s="2" customFormat="1" ht="31.5" customHeight="1">
      <c r="A15" s="3" t="s">
        <v>16</v>
      </c>
      <c r="B15" s="12" t="s">
        <v>37</v>
      </c>
      <c r="C15" s="6">
        <v>1</v>
      </c>
      <c r="D15" s="3">
        <v>1</v>
      </c>
      <c r="E15" s="3"/>
      <c r="F15" s="3"/>
      <c r="G15" s="34"/>
      <c r="H15" s="37"/>
      <c r="I15" s="37"/>
      <c r="J15" s="14">
        <v>40495</v>
      </c>
      <c r="K15" s="14">
        <v>40371</v>
      </c>
      <c r="L15" s="13">
        <f>IF((K15=0),"",(K15-J15))</f>
        <v>-124</v>
      </c>
      <c r="M15" s="13">
        <f>IF((K15=0),"",(1))</f>
        <v>1</v>
      </c>
      <c r="N15" s="13">
        <f>IF((L15&lt;0),1,"")</f>
        <v>1</v>
      </c>
      <c r="O15" s="109">
        <f>IF((K15=0),"",(K15-J15))</f>
        <v>-124</v>
      </c>
      <c r="P15" s="6"/>
    </row>
    <row r="16" spans="1:16" s="2" customFormat="1" ht="6" customHeight="1">
      <c r="A16" s="3"/>
      <c r="B16" s="10"/>
      <c r="C16" s="3"/>
      <c r="D16" s="3"/>
      <c r="E16" s="3"/>
      <c r="F16" s="3"/>
      <c r="G16" s="34"/>
      <c r="H16" s="34"/>
      <c r="I16" s="37"/>
      <c r="J16" s="14"/>
      <c r="K16" s="14"/>
      <c r="L16" s="13"/>
      <c r="M16" s="13"/>
      <c r="N16" s="13"/>
      <c r="O16" s="3"/>
      <c r="P16" s="3"/>
    </row>
    <row r="17" spans="1:16" s="2" customFormat="1" ht="49.5" customHeight="1">
      <c r="A17" s="3" t="s">
        <v>9</v>
      </c>
      <c r="B17" s="10" t="s">
        <v>29</v>
      </c>
      <c r="C17" s="3"/>
      <c r="D17" s="3"/>
      <c r="E17" s="3"/>
      <c r="F17" s="3"/>
      <c r="G17" s="34"/>
      <c r="H17" s="34"/>
      <c r="I17" s="37"/>
      <c r="J17" s="14"/>
      <c r="K17" s="14"/>
      <c r="L17" s="13">
        <f aca="true" t="shared" si="1" ref="L17:L23">IF((K17=0),"",(K17-J17))</f>
      </c>
      <c r="M17" s="13">
        <f aca="true" t="shared" si="2" ref="M17:M23">IF((K17=0),"",(1))</f>
      </c>
      <c r="N17" s="13">
        <f aca="true" t="shared" si="3" ref="N17:N23">IF((L17&lt;0),1,"")</f>
      </c>
      <c r="O17" s="109">
        <f aca="true" t="shared" si="4" ref="O17:O23">IF((K17=0),"",(K17-J17))</f>
      </c>
      <c r="P17" s="3"/>
    </row>
    <row r="18" spans="1:16" s="2" customFormat="1" ht="37.5" customHeight="1">
      <c r="A18" s="3" t="s">
        <v>17</v>
      </c>
      <c r="B18" s="72" t="s">
        <v>86</v>
      </c>
      <c r="C18" s="6"/>
      <c r="D18" s="6"/>
      <c r="E18" s="6"/>
      <c r="F18" s="6"/>
      <c r="G18" s="35"/>
      <c r="H18" s="35"/>
      <c r="I18" s="38"/>
      <c r="J18" s="14"/>
      <c r="K18" s="14"/>
      <c r="L18" s="13">
        <f t="shared" si="1"/>
      </c>
      <c r="M18" s="13">
        <f t="shared" si="2"/>
      </c>
      <c r="N18" s="13">
        <f t="shared" si="3"/>
      </c>
      <c r="O18" s="109">
        <f t="shared" si="4"/>
      </c>
      <c r="P18" s="6"/>
    </row>
    <row r="19" spans="1:16" s="2" customFormat="1" ht="37.5" customHeight="1">
      <c r="A19" s="3" t="s">
        <v>122</v>
      </c>
      <c r="B19" s="10" t="s">
        <v>123</v>
      </c>
      <c r="C19" s="6"/>
      <c r="D19" s="6"/>
      <c r="E19" s="6"/>
      <c r="F19" s="6"/>
      <c r="G19" s="35"/>
      <c r="H19" s="35"/>
      <c r="I19" s="38"/>
      <c r="J19" s="14"/>
      <c r="K19" s="14"/>
      <c r="L19" s="13">
        <f t="shared" si="1"/>
      </c>
      <c r="M19" s="13">
        <f t="shared" si="2"/>
      </c>
      <c r="N19" s="13">
        <f t="shared" si="3"/>
      </c>
      <c r="O19" s="109">
        <f t="shared" si="4"/>
      </c>
      <c r="P19" s="6"/>
    </row>
    <row r="20" spans="1:16" s="2" customFormat="1" ht="42.75" customHeight="1">
      <c r="A20" s="3" t="s">
        <v>18</v>
      </c>
      <c r="B20" s="10" t="s">
        <v>39</v>
      </c>
      <c r="C20" s="3"/>
      <c r="D20" s="3"/>
      <c r="E20" s="3"/>
      <c r="F20" s="3"/>
      <c r="G20" s="34"/>
      <c r="H20" s="34"/>
      <c r="I20" s="37"/>
      <c r="J20" s="14"/>
      <c r="K20" s="14"/>
      <c r="L20" s="13">
        <f t="shared" si="1"/>
      </c>
      <c r="M20" s="13">
        <f t="shared" si="2"/>
      </c>
      <c r="N20" s="13">
        <f t="shared" si="3"/>
      </c>
      <c r="O20" s="109">
        <f t="shared" si="4"/>
      </c>
      <c r="P20" s="3"/>
    </row>
    <row r="21" spans="1:16" s="2" customFormat="1" ht="42.75" customHeight="1">
      <c r="A21" s="218" t="s">
        <v>65</v>
      </c>
      <c r="B21" s="219"/>
      <c r="C21" s="3"/>
      <c r="D21" s="3"/>
      <c r="E21" s="3"/>
      <c r="F21" s="3"/>
      <c r="G21" s="34"/>
      <c r="H21" s="34"/>
      <c r="I21" s="37"/>
      <c r="J21" s="14"/>
      <c r="K21" s="14"/>
      <c r="L21" s="13">
        <f t="shared" si="1"/>
      </c>
      <c r="M21" s="13">
        <f t="shared" si="2"/>
      </c>
      <c r="N21" s="13">
        <f t="shared" si="3"/>
      </c>
      <c r="O21" s="109">
        <f t="shared" si="4"/>
      </c>
      <c r="P21" s="3"/>
    </row>
    <row r="22" spans="1:16" s="2" customFormat="1" ht="42.75" customHeight="1">
      <c r="A22" s="218" t="s">
        <v>65</v>
      </c>
      <c r="B22" s="219"/>
      <c r="C22" s="3"/>
      <c r="D22" s="3"/>
      <c r="E22" s="3"/>
      <c r="F22" s="3"/>
      <c r="G22" s="34"/>
      <c r="H22" s="34"/>
      <c r="I22" s="37"/>
      <c r="J22" s="14"/>
      <c r="K22" s="14"/>
      <c r="L22" s="13">
        <f t="shared" si="1"/>
      </c>
      <c r="M22" s="13">
        <f t="shared" si="2"/>
      </c>
      <c r="N22" s="13">
        <f t="shared" si="3"/>
      </c>
      <c r="O22" s="109">
        <f t="shared" si="4"/>
      </c>
      <c r="P22" s="3"/>
    </row>
    <row r="23" spans="1:16" s="2" customFormat="1" ht="42.75" customHeight="1">
      <c r="A23" s="218" t="s">
        <v>65</v>
      </c>
      <c r="B23" s="219"/>
      <c r="C23" s="3"/>
      <c r="D23" s="3"/>
      <c r="E23" s="3"/>
      <c r="F23" s="3"/>
      <c r="G23" s="34"/>
      <c r="H23" s="34"/>
      <c r="I23" s="37"/>
      <c r="J23" s="14"/>
      <c r="K23" s="14"/>
      <c r="L23" s="13">
        <f t="shared" si="1"/>
      </c>
      <c r="M23" s="13">
        <f t="shared" si="2"/>
      </c>
      <c r="N23" s="13">
        <f t="shared" si="3"/>
      </c>
      <c r="O23" s="109">
        <f t="shared" si="4"/>
      </c>
      <c r="P23" s="3"/>
    </row>
    <row r="24" spans="1:16" s="2" customFormat="1" ht="54.75" customHeight="1">
      <c r="A24" s="216" t="s">
        <v>41</v>
      </c>
      <c r="B24" s="217"/>
      <c r="C24" s="15">
        <f aca="true" t="shared" si="5" ref="C24:H24">SUM(C5:C23)</f>
        <v>4</v>
      </c>
      <c r="D24" s="15">
        <f t="shared" si="5"/>
        <v>4</v>
      </c>
      <c r="E24" s="15">
        <f t="shared" si="5"/>
        <v>0</v>
      </c>
      <c r="F24" s="15">
        <f t="shared" si="5"/>
        <v>0</v>
      </c>
      <c r="G24" s="40">
        <f t="shared" si="5"/>
        <v>0</v>
      </c>
      <c r="H24" s="40">
        <f t="shared" si="5"/>
        <v>0</v>
      </c>
      <c r="I24" s="39"/>
      <c r="J24" s="20"/>
      <c r="K24" s="20"/>
      <c r="L24" s="20"/>
      <c r="M24" s="15">
        <f>SUM(M5:M23)</f>
        <v>4</v>
      </c>
      <c r="N24" s="15">
        <f>SUM(N5:N23)</f>
        <v>4</v>
      </c>
      <c r="O24" s="20"/>
      <c r="P24" s="20"/>
    </row>
  </sheetData>
  <sheetProtection/>
  <mergeCells count="8">
    <mergeCell ref="A3:C3"/>
    <mergeCell ref="A24:B24"/>
    <mergeCell ref="A1:P1"/>
    <mergeCell ref="A23:B23"/>
    <mergeCell ref="C4:P4"/>
    <mergeCell ref="A2:P2"/>
    <mergeCell ref="A21:B21"/>
    <mergeCell ref="A22:B22"/>
  </mergeCells>
  <printOptions/>
  <pageMargins left="0.82" right="0.5" top="0.5" bottom="0.5" header="0.5" footer="0.25"/>
  <pageSetup fitToHeight="0" horizontalDpi="300" verticalDpi="300" orientation="landscape" scale="55" r:id="rId2"/>
  <headerFooter alignWithMargins="0">
    <oddFooter>&amp;L&amp;F    &amp;D&amp;R&amp;P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0"/>
  <dimension ref="A1:P24"/>
  <sheetViews>
    <sheetView view="pageBreakPreview" zoomScale="75" zoomScaleNormal="75" zoomScaleSheetLayoutView="75" zoomScalePageLayoutView="0" workbookViewId="0" topLeftCell="A1">
      <selection activeCell="K16" sqref="K16"/>
    </sheetView>
  </sheetViews>
  <sheetFormatPr defaultColWidth="9.140625" defaultRowHeight="12.75"/>
  <cols>
    <col min="1" max="1" width="12.7109375" style="1" customWidth="1"/>
    <col min="2" max="2" width="34.8515625" style="1" customWidth="1"/>
    <col min="3" max="3" width="16.7109375" style="1" customWidth="1"/>
    <col min="4" max="6" width="5.28125" style="1" customWidth="1"/>
    <col min="7" max="8" width="8.00390625" style="1" customWidth="1"/>
    <col min="9" max="9" width="8.140625" style="1" customWidth="1"/>
    <col min="10" max="11" width="12.7109375" style="1" customWidth="1"/>
    <col min="12" max="12" width="12.7109375" style="1" hidden="1" customWidth="1"/>
    <col min="13" max="13" width="6.00390625" style="1" customWidth="1"/>
    <col min="14" max="14" width="12.7109375" style="1" customWidth="1"/>
    <col min="15" max="15" width="18.28125" style="1" customWidth="1"/>
    <col min="16" max="16" width="20.00390625" style="1" customWidth="1"/>
  </cols>
  <sheetData>
    <row r="1" spans="1:16" ht="24" customHeight="1">
      <c r="A1" s="179" t="s">
        <v>22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4" customHeight="1" thickBot="1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 customHeight="1" thickBot="1">
      <c r="A3" s="213" t="s">
        <v>132</v>
      </c>
      <c r="B3" s="214"/>
      <c r="C3" s="215"/>
      <c r="D3" s="17"/>
      <c r="E3" s="17"/>
      <c r="F3" s="17"/>
      <c r="G3" s="17"/>
      <c r="H3" s="17"/>
      <c r="I3" s="17"/>
      <c r="J3" s="5"/>
      <c r="K3" s="5"/>
      <c r="L3" s="5"/>
      <c r="M3" s="5"/>
      <c r="N3" s="5"/>
      <c r="O3" s="5"/>
      <c r="P3" s="5"/>
    </row>
    <row r="4" spans="1:16" ht="25.5" customHeight="1" thickBot="1" thickTop="1">
      <c r="A4" s="4"/>
      <c r="B4" s="5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ht="114.75" customHeight="1" thickTop="1">
      <c r="A5" s="7" t="s">
        <v>0</v>
      </c>
      <c r="B5" s="7" t="s">
        <v>2</v>
      </c>
      <c r="C5" s="18" t="s">
        <v>119</v>
      </c>
      <c r="D5" s="18" t="s">
        <v>61</v>
      </c>
      <c r="E5" s="18" t="s">
        <v>62</v>
      </c>
      <c r="F5" s="18" t="s">
        <v>63</v>
      </c>
      <c r="G5" s="19" t="s">
        <v>53</v>
      </c>
      <c r="H5" s="19" t="s">
        <v>54</v>
      </c>
      <c r="I5" s="36" t="s">
        <v>64</v>
      </c>
      <c r="J5" s="18" t="s">
        <v>3</v>
      </c>
      <c r="K5" s="18" t="s">
        <v>1</v>
      </c>
      <c r="L5" s="18" t="s">
        <v>23</v>
      </c>
      <c r="M5" s="26" t="s">
        <v>55</v>
      </c>
      <c r="N5" s="18" t="s">
        <v>21</v>
      </c>
      <c r="O5" s="18" t="s">
        <v>125</v>
      </c>
      <c r="P5" s="18" t="s">
        <v>126</v>
      </c>
    </row>
    <row r="6" spans="1:16" s="2" customFormat="1" ht="48.75" customHeight="1">
      <c r="A6" s="3" t="s">
        <v>4</v>
      </c>
      <c r="B6" s="11" t="s">
        <v>120</v>
      </c>
      <c r="C6" s="3"/>
      <c r="D6" s="3"/>
      <c r="E6" s="3"/>
      <c r="F6" s="3"/>
      <c r="G6" s="34"/>
      <c r="H6" s="34"/>
      <c r="I6" s="37"/>
      <c r="J6" s="14"/>
      <c r="K6" s="14"/>
      <c r="L6" s="13">
        <f aca="true" t="shared" si="0" ref="L6:L11">IF((K6=0),"",(K6-J6))</f>
      </c>
      <c r="M6" s="13">
        <f>IF((K6=0),"",(1))</f>
      </c>
      <c r="N6" s="13">
        <f>IF((L6&lt;0),1,"")</f>
      </c>
      <c r="O6" s="109">
        <f>IF((K6=0),"",(K6-J6))</f>
      </c>
      <c r="P6" s="13"/>
    </row>
    <row r="7" spans="1:16" s="2" customFormat="1" ht="7.5" customHeight="1">
      <c r="A7" s="3"/>
      <c r="B7" s="11"/>
      <c r="C7" s="13"/>
      <c r="D7" s="13"/>
      <c r="E7" s="13"/>
      <c r="F7" s="13"/>
      <c r="G7" s="34"/>
      <c r="H7" s="34"/>
      <c r="I7" s="37"/>
      <c r="J7" s="14"/>
      <c r="K7" s="14"/>
      <c r="L7" s="13">
        <f t="shared" si="0"/>
      </c>
      <c r="M7" s="13"/>
      <c r="N7" s="13"/>
      <c r="O7" s="13"/>
      <c r="P7" s="13"/>
    </row>
    <row r="8" spans="1:16" s="2" customFormat="1" ht="36.75" customHeight="1">
      <c r="A8" s="3" t="s">
        <v>8</v>
      </c>
      <c r="B8" s="10" t="s">
        <v>121</v>
      </c>
      <c r="C8" s="110"/>
      <c r="D8" s="110"/>
      <c r="E8" s="3"/>
      <c r="F8" s="3"/>
      <c r="G8" s="34"/>
      <c r="H8" s="34"/>
      <c r="I8" s="37"/>
      <c r="J8" s="14"/>
      <c r="K8" s="14"/>
      <c r="L8" s="13">
        <f t="shared" si="0"/>
      </c>
      <c r="M8" s="13">
        <f>IF((K8=0),"",(1))</f>
      </c>
      <c r="N8" s="13">
        <f>IF((L8&lt;0),1,"")</f>
      </c>
      <c r="O8" s="109">
        <f>IF((K8=0),"",(K8-J8))</f>
      </c>
      <c r="P8" s="3"/>
    </row>
    <row r="9" spans="1:16" s="2" customFormat="1" ht="36" customHeight="1">
      <c r="A9" s="3" t="s">
        <v>10</v>
      </c>
      <c r="B9" s="10" t="s">
        <v>124</v>
      </c>
      <c r="C9" s="3"/>
      <c r="D9" s="3"/>
      <c r="E9" s="3"/>
      <c r="F9" s="3"/>
      <c r="G9" s="34"/>
      <c r="H9" s="37"/>
      <c r="I9" s="37"/>
      <c r="J9" s="14"/>
      <c r="K9" s="14"/>
      <c r="L9" s="13">
        <f t="shared" si="0"/>
      </c>
      <c r="M9" s="13">
        <f>IF((K9=0),"",(1))</f>
      </c>
      <c r="N9" s="13">
        <f>IF((L9&lt;0),1,"")</f>
      </c>
      <c r="O9" s="109">
        <f>IF((K9=0),"",(K9-J9))</f>
      </c>
      <c r="P9" s="3"/>
    </row>
    <row r="10" spans="1:16" s="2" customFormat="1" ht="36" customHeight="1">
      <c r="A10" s="3" t="s">
        <v>12</v>
      </c>
      <c r="B10" s="12" t="s">
        <v>33</v>
      </c>
      <c r="C10" s="3"/>
      <c r="D10" s="3"/>
      <c r="E10" s="3"/>
      <c r="F10" s="3"/>
      <c r="G10" s="34">
        <v>1</v>
      </c>
      <c r="H10" s="34">
        <v>1</v>
      </c>
      <c r="I10" s="37" t="s">
        <v>134</v>
      </c>
      <c r="J10" s="14"/>
      <c r="K10" s="14"/>
      <c r="L10" s="13">
        <f t="shared" si="0"/>
      </c>
      <c r="M10" s="13">
        <f>IF((K10=0),"",(1))</f>
      </c>
      <c r="N10" s="13">
        <f>IF((L10&lt;0),1,"")</f>
      </c>
      <c r="O10" s="109">
        <f>IF((K10=0),"",(K10-J10))</f>
      </c>
      <c r="P10" s="6"/>
    </row>
    <row r="11" spans="1:16" s="2" customFormat="1" ht="40.5" customHeight="1">
      <c r="A11" s="3" t="s">
        <v>13</v>
      </c>
      <c r="B11" s="10" t="s">
        <v>34</v>
      </c>
      <c r="C11" s="6"/>
      <c r="D11" s="6"/>
      <c r="E11" s="6"/>
      <c r="F11" s="6"/>
      <c r="G11" s="34"/>
      <c r="H11" s="37"/>
      <c r="I11" s="37"/>
      <c r="J11" s="14"/>
      <c r="K11" s="14"/>
      <c r="L11" s="13">
        <f t="shared" si="0"/>
      </c>
      <c r="M11" s="13">
        <f>IF((K11=0),"",(1))</f>
      </c>
      <c r="N11" s="13">
        <f>IF((L11&lt;0),1,"")</f>
      </c>
      <c r="O11" s="109">
        <f>IF((K11=0),"",(K11-J11))</f>
      </c>
      <c r="P11" s="3"/>
    </row>
    <row r="12" spans="1:16" s="2" customFormat="1" ht="6" customHeight="1">
      <c r="A12" s="3"/>
      <c r="B12" s="10"/>
      <c r="C12" s="3"/>
      <c r="D12" s="3"/>
      <c r="E12" s="3"/>
      <c r="F12" s="3"/>
      <c r="G12" s="34"/>
      <c r="H12" s="34"/>
      <c r="I12" s="37"/>
      <c r="J12" s="14"/>
      <c r="K12" s="14"/>
      <c r="L12" s="13"/>
      <c r="M12" s="13"/>
      <c r="N12" s="13"/>
      <c r="O12" s="3"/>
      <c r="P12" s="3"/>
    </row>
    <row r="13" spans="1:16" s="2" customFormat="1" ht="34.5" customHeight="1">
      <c r="A13" s="3" t="s">
        <v>14</v>
      </c>
      <c r="B13" s="12" t="s">
        <v>35</v>
      </c>
      <c r="C13" s="3"/>
      <c r="D13" s="3"/>
      <c r="E13" s="3"/>
      <c r="F13" s="3"/>
      <c r="G13" s="34"/>
      <c r="H13" s="34"/>
      <c r="I13" s="37"/>
      <c r="J13" s="14"/>
      <c r="K13" s="14"/>
      <c r="L13" s="13">
        <f>IF((K13=0),"",(K13-J13))</f>
      </c>
      <c r="M13" s="13">
        <f>IF((K13=0),"",(1))</f>
      </c>
      <c r="N13" s="13">
        <f>IF((L13&lt;0),1,"")</f>
      </c>
      <c r="O13" s="109">
        <f>IF((K13=0),"",(K13-J13))</f>
      </c>
      <c r="P13" s="6"/>
    </row>
    <row r="14" spans="1:16" s="2" customFormat="1" ht="36" customHeight="1">
      <c r="A14" s="3" t="s">
        <v>15</v>
      </c>
      <c r="B14" s="10" t="s">
        <v>36</v>
      </c>
      <c r="C14" s="3"/>
      <c r="D14" s="3"/>
      <c r="E14" s="3"/>
      <c r="F14" s="3"/>
      <c r="G14" s="34"/>
      <c r="H14" s="34"/>
      <c r="I14" s="37"/>
      <c r="J14" s="14"/>
      <c r="K14" s="14"/>
      <c r="L14" s="13">
        <f>IF((K14=0),"",(K14-J14))</f>
      </c>
      <c r="M14" s="13">
        <f>IF((K14=0),"",(1))</f>
      </c>
      <c r="N14" s="13">
        <f>IF((L14&lt;0),1,"")</f>
      </c>
      <c r="O14" s="109">
        <f>IF((K14=0),"",(K14-J14))</f>
      </c>
      <c r="P14" s="3"/>
    </row>
    <row r="15" spans="1:16" s="2" customFormat="1" ht="31.5" customHeight="1">
      <c r="A15" s="3" t="s">
        <v>16</v>
      </c>
      <c r="B15" s="12" t="s">
        <v>37</v>
      </c>
      <c r="C15" s="6">
        <v>1</v>
      </c>
      <c r="D15" s="6">
        <v>1</v>
      </c>
      <c r="E15" s="6"/>
      <c r="F15" s="6"/>
      <c r="G15" s="34"/>
      <c r="H15" s="16"/>
      <c r="I15" s="37"/>
      <c r="J15" s="14">
        <v>40495</v>
      </c>
      <c r="K15" s="14">
        <v>40304</v>
      </c>
      <c r="L15" s="13">
        <f>IF((K15=0),"",(K15-J15))</f>
        <v>-191</v>
      </c>
      <c r="M15" s="13">
        <f>IF((K15=0),"",(1))</f>
        <v>1</v>
      </c>
      <c r="N15" s="13">
        <f>IF((L15&lt;0),1,"")</f>
        <v>1</v>
      </c>
      <c r="O15" s="109">
        <f>IF((K15=0),"",(K15-J15))</f>
        <v>-191</v>
      </c>
      <c r="P15" s="6"/>
    </row>
    <row r="16" spans="1:16" s="2" customFormat="1" ht="6" customHeight="1">
      <c r="A16" s="3"/>
      <c r="B16" s="10"/>
      <c r="C16" s="3"/>
      <c r="D16" s="3"/>
      <c r="E16" s="3"/>
      <c r="F16" s="3"/>
      <c r="G16" s="34"/>
      <c r="H16" s="34"/>
      <c r="I16" s="37"/>
      <c r="J16" s="14"/>
      <c r="K16" s="14"/>
      <c r="L16" s="13"/>
      <c r="M16" s="13"/>
      <c r="N16" s="13"/>
      <c r="O16" s="3"/>
      <c r="P16" s="3"/>
    </row>
    <row r="17" spans="1:16" s="2" customFormat="1" ht="49.5" customHeight="1">
      <c r="A17" s="3" t="s">
        <v>9</v>
      </c>
      <c r="B17" s="10" t="s">
        <v>29</v>
      </c>
      <c r="C17" s="3"/>
      <c r="D17" s="3"/>
      <c r="E17" s="3"/>
      <c r="F17" s="3"/>
      <c r="G17" s="34"/>
      <c r="H17" s="34"/>
      <c r="I17" s="37"/>
      <c r="J17" s="14"/>
      <c r="K17" s="14"/>
      <c r="L17" s="13">
        <f aca="true" t="shared" si="1" ref="L17:L23">IF((K17=0),"",(K17-J17))</f>
      </c>
      <c r="M17" s="13">
        <f aca="true" t="shared" si="2" ref="M17:M23">IF((K17=0),"",(1))</f>
      </c>
      <c r="N17" s="13">
        <f aca="true" t="shared" si="3" ref="N17:N23">IF((L17&lt;0),1,"")</f>
      </c>
      <c r="O17" s="109">
        <f aca="true" t="shared" si="4" ref="O17:O23">IF((K17=0),"",(K17-J17))</f>
      </c>
      <c r="P17" s="3"/>
    </row>
    <row r="18" spans="1:16" s="2" customFormat="1" ht="37.5" customHeight="1">
      <c r="A18" s="3" t="s">
        <v>17</v>
      </c>
      <c r="B18" s="72" t="s">
        <v>86</v>
      </c>
      <c r="C18" s="6"/>
      <c r="D18" s="6"/>
      <c r="E18" s="6"/>
      <c r="F18" s="6"/>
      <c r="G18" s="35"/>
      <c r="H18" s="35"/>
      <c r="I18" s="38"/>
      <c r="J18" s="14"/>
      <c r="K18" s="14"/>
      <c r="L18" s="13">
        <f t="shared" si="1"/>
      </c>
      <c r="M18" s="13">
        <f t="shared" si="2"/>
      </c>
      <c r="N18" s="13">
        <f t="shared" si="3"/>
      </c>
      <c r="O18" s="109">
        <f t="shared" si="4"/>
      </c>
      <c r="P18" s="6"/>
    </row>
    <row r="19" spans="1:16" s="2" customFormat="1" ht="37.5" customHeight="1">
      <c r="A19" s="3" t="s">
        <v>122</v>
      </c>
      <c r="B19" s="10" t="s">
        <v>123</v>
      </c>
      <c r="C19" s="6"/>
      <c r="D19" s="6"/>
      <c r="E19" s="6"/>
      <c r="F19" s="6"/>
      <c r="G19" s="35"/>
      <c r="H19" s="35"/>
      <c r="I19" s="38"/>
      <c r="J19" s="14"/>
      <c r="K19" s="14"/>
      <c r="L19" s="13">
        <f t="shared" si="1"/>
      </c>
      <c r="M19" s="13">
        <f t="shared" si="2"/>
      </c>
      <c r="N19" s="13">
        <f t="shared" si="3"/>
      </c>
      <c r="O19" s="109">
        <f t="shared" si="4"/>
      </c>
      <c r="P19" s="6"/>
    </row>
    <row r="20" spans="1:16" s="2" customFormat="1" ht="42.75" customHeight="1">
      <c r="A20" s="3" t="s">
        <v>18</v>
      </c>
      <c r="B20" s="10" t="s">
        <v>39</v>
      </c>
      <c r="C20" s="3"/>
      <c r="D20" s="3"/>
      <c r="E20" s="3"/>
      <c r="F20" s="3"/>
      <c r="G20" s="34"/>
      <c r="H20" s="34"/>
      <c r="I20" s="37"/>
      <c r="J20" s="14"/>
      <c r="K20" s="14"/>
      <c r="L20" s="13">
        <f t="shared" si="1"/>
      </c>
      <c r="M20" s="13">
        <f t="shared" si="2"/>
      </c>
      <c r="N20" s="13">
        <f t="shared" si="3"/>
      </c>
      <c r="O20" s="109">
        <f t="shared" si="4"/>
      </c>
      <c r="P20" s="3"/>
    </row>
    <row r="21" spans="1:16" s="2" customFormat="1" ht="42.75" customHeight="1">
      <c r="A21" s="218" t="s">
        <v>65</v>
      </c>
      <c r="B21" s="219"/>
      <c r="C21" s="3"/>
      <c r="D21" s="3"/>
      <c r="E21" s="3"/>
      <c r="F21" s="3"/>
      <c r="G21" s="34"/>
      <c r="H21" s="34"/>
      <c r="I21" s="37"/>
      <c r="J21" s="14"/>
      <c r="K21" s="14"/>
      <c r="L21" s="13">
        <f t="shared" si="1"/>
      </c>
      <c r="M21" s="13">
        <f t="shared" si="2"/>
      </c>
      <c r="N21" s="13">
        <f t="shared" si="3"/>
      </c>
      <c r="O21" s="109">
        <f t="shared" si="4"/>
      </c>
      <c r="P21" s="3"/>
    </row>
    <row r="22" spans="1:16" s="2" customFormat="1" ht="42.75" customHeight="1">
      <c r="A22" s="218" t="s">
        <v>65</v>
      </c>
      <c r="B22" s="219"/>
      <c r="C22" s="3"/>
      <c r="D22" s="3"/>
      <c r="E22" s="3"/>
      <c r="F22" s="3"/>
      <c r="G22" s="34"/>
      <c r="H22" s="34"/>
      <c r="I22" s="37"/>
      <c r="J22" s="14"/>
      <c r="K22" s="14"/>
      <c r="L22" s="13">
        <f t="shared" si="1"/>
      </c>
      <c r="M22" s="13">
        <f t="shared" si="2"/>
      </c>
      <c r="N22" s="13">
        <f t="shared" si="3"/>
      </c>
      <c r="O22" s="109">
        <f t="shared" si="4"/>
      </c>
      <c r="P22" s="3"/>
    </row>
    <row r="23" spans="1:16" s="2" customFormat="1" ht="42.75" customHeight="1">
      <c r="A23" s="218" t="s">
        <v>65</v>
      </c>
      <c r="B23" s="219"/>
      <c r="C23" s="3"/>
      <c r="D23" s="3"/>
      <c r="E23" s="3"/>
      <c r="F23" s="3"/>
      <c r="G23" s="34"/>
      <c r="H23" s="34"/>
      <c r="I23" s="37"/>
      <c r="J23" s="14"/>
      <c r="K23" s="14"/>
      <c r="L23" s="13">
        <f t="shared" si="1"/>
      </c>
      <c r="M23" s="13">
        <f t="shared" si="2"/>
      </c>
      <c r="N23" s="13">
        <f t="shared" si="3"/>
      </c>
      <c r="O23" s="109">
        <f t="shared" si="4"/>
      </c>
      <c r="P23" s="3"/>
    </row>
    <row r="24" spans="1:16" s="2" customFormat="1" ht="54.75" customHeight="1">
      <c r="A24" s="216" t="s">
        <v>41</v>
      </c>
      <c r="B24" s="217"/>
      <c r="C24" s="15">
        <f aca="true" t="shared" si="5" ref="C24:H24">SUM(C5:C23)</f>
        <v>1</v>
      </c>
      <c r="D24" s="15">
        <f t="shared" si="5"/>
        <v>1</v>
      </c>
      <c r="E24" s="15">
        <f t="shared" si="5"/>
        <v>0</v>
      </c>
      <c r="F24" s="15">
        <f t="shared" si="5"/>
        <v>0</v>
      </c>
      <c r="G24" s="40">
        <f t="shared" si="5"/>
        <v>1</v>
      </c>
      <c r="H24" s="40">
        <f t="shared" si="5"/>
        <v>1</v>
      </c>
      <c r="I24" s="39"/>
      <c r="J24" s="20"/>
      <c r="K24" s="20"/>
      <c r="L24" s="20"/>
      <c r="M24" s="15">
        <f>SUM(M5:M23)</f>
        <v>1</v>
      </c>
      <c r="N24" s="15">
        <f>SUM(N5:N23)</f>
        <v>1</v>
      </c>
      <c r="O24" s="20"/>
      <c r="P24" s="20"/>
    </row>
  </sheetData>
  <sheetProtection/>
  <mergeCells count="8">
    <mergeCell ref="A3:C3"/>
    <mergeCell ref="A24:B24"/>
    <mergeCell ref="A1:P1"/>
    <mergeCell ref="A23:B23"/>
    <mergeCell ref="C4:P4"/>
    <mergeCell ref="A2:P2"/>
    <mergeCell ref="A21:B21"/>
    <mergeCell ref="A22:B22"/>
  </mergeCells>
  <printOptions/>
  <pageMargins left="0.82" right="0.5" top="0.5" bottom="0.5" header="0.5" footer="0.25"/>
  <pageSetup fitToHeight="0" horizontalDpi="300" verticalDpi="300" orientation="landscape" scale="55" r:id="rId2"/>
  <headerFooter alignWithMargins="0">
    <oddFooter>&amp;L&amp;F    &amp;D&amp;R&amp;P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Marie Price</dc:creator>
  <cp:keywords/>
  <dc:description/>
  <cp:lastModifiedBy>Anne Lucas</cp:lastModifiedBy>
  <cp:lastPrinted>2010-06-04T20:32:46Z</cp:lastPrinted>
  <dcterms:created xsi:type="dcterms:W3CDTF">1999-09-24T17:56:25Z</dcterms:created>
  <dcterms:modified xsi:type="dcterms:W3CDTF">2011-06-08T21:13:01Z</dcterms:modified>
  <cp:category/>
  <cp:version/>
  <cp:contentType/>
  <cp:contentStatus/>
</cp:coreProperties>
</file>